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\Desktop\Régi Asztal\Honlap\"/>
    </mc:Choice>
  </mc:AlternateContent>
  <xr:revisionPtr revIDLastSave="0" documentId="8_{CEE79001-C158-4356-8256-3AA49AF7D9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Összesítés Rangsor szűk" sheetId="25" r:id="rId1"/>
    <sheet name="Összesítés Rangsor" sheetId="18" r:id="rId2"/>
    <sheet name="MISZ - PÁLYA évadnyitó 2023" sheetId="24" r:id="rId3"/>
    <sheet name="MISZ - MALÉV Kupa 2023 CEC II" sheetId="28" r:id="rId4"/>
    <sheet name="MISZ - DEBRECEN 2023" sheetId="29" r:id="rId5"/>
    <sheet name=" XV Palota kupa BP 2023" sheetId="30" r:id="rId6"/>
    <sheet name="REG - KAPOSVÁR 2023" sheetId="27" r:id="rId7"/>
    <sheet name="REG - BORSOD kupa 2023" sheetId="26" r:id="rId8"/>
    <sheet name="2023 OB" sheetId="33" r:id="rId9"/>
    <sheet name="CEC I" sheetId="31" r:id="rId10"/>
    <sheet name="CEC III" sheetId="32" r:id="rId11"/>
    <sheet name="CEC IV" sheetId="34" r:id="rId12"/>
    <sheet name="CEC V" sheetId="35" r:id="rId13"/>
  </sheets>
  <calcPr calcId="191029"/>
</workbook>
</file>

<file path=xl/calcChain.xml><?xml version="1.0" encoding="utf-8"?>
<calcChain xmlns="http://schemas.openxmlformats.org/spreadsheetml/2006/main">
  <c r="S127" i="25" l="1"/>
  <c r="S101" i="25"/>
  <c r="U101" i="25" s="1"/>
  <c r="S36" i="25"/>
  <c r="U36" i="25" s="1"/>
  <c r="S32" i="25"/>
  <c r="U32" i="25" l="1"/>
  <c r="S116" i="25" l="1"/>
  <c r="S131" i="25"/>
  <c r="S130" i="25"/>
  <c r="S129" i="25"/>
  <c r="S125" i="25"/>
  <c r="S126" i="25"/>
  <c r="R122" i="25"/>
  <c r="S122" i="25" s="1"/>
  <c r="R124" i="25"/>
  <c r="S124" i="25" s="1"/>
  <c r="U124" i="25" s="1"/>
  <c r="R123" i="25"/>
  <c r="S123" i="25" s="1"/>
  <c r="U123" i="25" s="1"/>
  <c r="S115" i="25" l="1"/>
  <c r="U116" i="25"/>
  <c r="S114" i="25"/>
  <c r="S110" i="25"/>
  <c r="U110" i="25" s="1"/>
  <c r="S111" i="25"/>
  <c r="U111" i="25" s="1"/>
  <c r="S109" i="25"/>
  <c r="S96" i="25"/>
  <c r="S94" i="25"/>
  <c r="S67" i="25"/>
  <c r="S72" i="25" l="1"/>
  <c r="U72" i="25" s="1"/>
  <c r="S73" i="25"/>
  <c r="U73" i="25" s="1"/>
  <c r="S74" i="25"/>
  <c r="U74" i="25" s="1"/>
  <c r="S75" i="25"/>
  <c r="U75" i="25" s="1"/>
  <c r="S76" i="25"/>
  <c r="U76" i="25" s="1"/>
  <c r="S77" i="25"/>
  <c r="U77" i="25" s="1"/>
  <c r="S78" i="25"/>
  <c r="U78" i="25" s="1"/>
  <c r="S79" i="25"/>
  <c r="U79" i="25" s="1"/>
  <c r="S80" i="25"/>
  <c r="U80" i="25" s="1"/>
  <c r="S81" i="25"/>
  <c r="U81" i="25" s="1"/>
  <c r="S82" i="25"/>
  <c r="U82" i="25" s="1"/>
  <c r="S56" i="25"/>
  <c r="S57" i="25"/>
  <c r="U57" i="25" s="1"/>
  <c r="S58" i="25"/>
  <c r="U58" i="25" s="1"/>
  <c r="S59" i="25"/>
  <c r="U59" i="25" s="1"/>
  <c r="S60" i="25"/>
  <c r="U60" i="25" s="1"/>
  <c r="S52" i="25"/>
  <c r="S44" i="25"/>
  <c r="S43" i="25"/>
  <c r="S40" i="25"/>
  <c r="S41" i="25"/>
  <c r="U41" i="25" s="1"/>
  <c r="S42" i="25"/>
  <c r="U42" i="25" s="1"/>
  <c r="U17" i="25"/>
  <c r="U18" i="25"/>
  <c r="U19" i="25"/>
  <c r="U20" i="25"/>
  <c r="U21" i="25"/>
  <c r="U22" i="25"/>
  <c r="U23" i="25"/>
  <c r="U24" i="25"/>
  <c r="D28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E12" i="25" l="1"/>
  <c r="F12" i="25"/>
  <c r="G12" i="25"/>
  <c r="H12" i="25"/>
  <c r="I12" i="25"/>
  <c r="J12" i="25"/>
  <c r="K12" i="25"/>
  <c r="L12" i="25"/>
  <c r="M12" i="25"/>
  <c r="N12" i="25"/>
  <c r="O12" i="25"/>
  <c r="P12" i="25"/>
  <c r="Q12" i="25"/>
  <c r="S9" i="25"/>
  <c r="N30" i="18" l="1"/>
  <c r="N28" i="18"/>
  <c r="M90" i="18"/>
  <c r="M28" i="18"/>
  <c r="M29" i="18"/>
  <c r="L23" i="18"/>
  <c r="C25" i="32"/>
  <c r="D25" i="32"/>
  <c r="J17" i="32"/>
  <c r="J14" i="32"/>
  <c r="P79" i="18"/>
  <c r="P80" i="18"/>
  <c r="B108" i="18"/>
  <c r="B86" i="18"/>
  <c r="P130" i="18"/>
  <c r="P129" i="18"/>
  <c r="P118" i="18"/>
  <c r="P93" i="18"/>
  <c r="P92" i="18"/>
  <c r="P114" i="18"/>
  <c r="P39" i="18"/>
  <c r="S93" i="25"/>
  <c r="S97" i="25"/>
  <c r="U97" i="25" s="1"/>
  <c r="S95" i="25"/>
  <c r="S108" i="25"/>
  <c r="S107" i="25"/>
  <c r="S106" i="25"/>
  <c r="S105" i="25"/>
  <c r="S104" i="25"/>
  <c r="S103" i="25"/>
  <c r="S100" i="25"/>
  <c r="U100" i="25" s="1"/>
  <c r="S99" i="25"/>
  <c r="S90" i="25"/>
  <c r="U90" i="25" s="1"/>
  <c r="S66" i="25"/>
  <c r="S89" i="25"/>
  <c r="U89" i="25" s="1"/>
  <c r="S65" i="25"/>
  <c r="S69" i="25"/>
  <c r="S87" i="25"/>
  <c r="U87" i="25" s="1"/>
  <c r="S85" i="25"/>
  <c r="U85" i="25" s="1"/>
  <c r="S68" i="25"/>
  <c r="U68" i="25" s="1"/>
  <c r="S121" i="25"/>
  <c r="S120" i="25"/>
  <c r="S119" i="25"/>
  <c r="S118" i="25"/>
  <c r="S62" i="25"/>
  <c r="U62" i="25" s="1"/>
  <c r="S55" i="25"/>
  <c r="U55" i="25" s="1"/>
  <c r="S54" i="25"/>
  <c r="U54" i="25" s="1"/>
  <c r="S53" i="25"/>
  <c r="U53" i="25" s="1"/>
  <c r="S61" i="25"/>
  <c r="U61" i="25" s="1"/>
  <c r="S49" i="25"/>
  <c r="S50" i="25"/>
  <c r="S48" i="25"/>
  <c r="S51" i="25"/>
  <c r="U51" i="25" s="1"/>
  <c r="S47" i="25"/>
  <c r="S45" i="25"/>
  <c r="U45" i="25" s="1"/>
  <c r="S38" i="25"/>
  <c r="S39" i="25"/>
  <c r="S35" i="25"/>
  <c r="U35" i="25" s="1"/>
  <c r="S34" i="25"/>
  <c r="S30" i="25"/>
  <c r="S31" i="25"/>
  <c r="S27" i="25"/>
  <c r="U27" i="25" s="1"/>
  <c r="S26" i="25"/>
  <c r="U26" i="25" s="1"/>
  <c r="S25" i="25"/>
  <c r="U25" i="25" s="1"/>
  <c r="S11" i="25"/>
  <c r="S16" i="25"/>
  <c r="U16" i="25" s="1"/>
  <c r="S15" i="25"/>
  <c r="U15" i="25" s="1"/>
  <c r="S10" i="25"/>
  <c r="S8" i="25"/>
  <c r="S7" i="25"/>
  <c r="S6" i="25"/>
  <c r="J96" i="35"/>
  <c r="J95" i="35"/>
  <c r="J94" i="35"/>
  <c r="J92" i="35"/>
  <c r="J91" i="35"/>
  <c r="J90" i="35"/>
  <c r="J88" i="35"/>
  <c r="J87" i="35"/>
  <c r="J86" i="35"/>
  <c r="J85" i="35"/>
  <c r="J83" i="35"/>
  <c r="N111" i="18" s="1"/>
  <c r="J82" i="35"/>
  <c r="J81" i="35"/>
  <c r="J80" i="35"/>
  <c r="J78" i="35"/>
  <c r="J77" i="35"/>
  <c r="J76" i="35"/>
  <c r="J75" i="35"/>
  <c r="J73" i="35"/>
  <c r="J72" i="35"/>
  <c r="J71" i="35"/>
  <c r="J70" i="35"/>
  <c r="J68" i="35"/>
  <c r="J67" i="35"/>
  <c r="J66" i="35"/>
  <c r="J65" i="35"/>
  <c r="J63" i="35"/>
  <c r="J62" i="35"/>
  <c r="J61" i="35"/>
  <c r="J60" i="35"/>
  <c r="N90" i="18" s="1"/>
  <c r="J58" i="35"/>
  <c r="J57" i="35"/>
  <c r="J56" i="35"/>
  <c r="J55" i="35"/>
  <c r="J53" i="35"/>
  <c r="J52" i="35"/>
  <c r="J51" i="35"/>
  <c r="J50" i="35"/>
  <c r="J49" i="35"/>
  <c r="J48" i="35"/>
  <c r="N62" i="18" s="1"/>
  <c r="J47" i="35"/>
  <c r="J46" i="35"/>
  <c r="J44" i="35"/>
  <c r="J42" i="35"/>
  <c r="J41" i="35"/>
  <c r="J40" i="35"/>
  <c r="J38" i="35"/>
  <c r="J37" i="35"/>
  <c r="J36" i="35"/>
  <c r="J35" i="35"/>
  <c r="J34" i="35"/>
  <c r="J33" i="35"/>
  <c r="J31" i="35"/>
  <c r="N37" i="18" s="1"/>
  <c r="J30" i="35"/>
  <c r="J29" i="35"/>
  <c r="J28" i="35"/>
  <c r="J26" i="35"/>
  <c r="N32" i="18" s="1"/>
  <c r="J25" i="35"/>
  <c r="J24" i="35"/>
  <c r="J23" i="35"/>
  <c r="J22" i="35"/>
  <c r="N31" i="18" s="1"/>
  <c r="J21" i="35"/>
  <c r="N29" i="18" s="1"/>
  <c r="J19" i="35"/>
  <c r="N23" i="18" s="1"/>
  <c r="J18" i="35"/>
  <c r="N24" i="18" s="1"/>
  <c r="J17" i="35"/>
  <c r="J16" i="35"/>
  <c r="J14" i="35"/>
  <c r="J13" i="35"/>
  <c r="J12" i="35"/>
  <c r="N6" i="18" s="1"/>
  <c r="J11" i="35"/>
  <c r="N5" i="18" s="1"/>
  <c r="J10" i="35"/>
  <c r="J9" i="35"/>
  <c r="J8" i="35"/>
  <c r="J7" i="35"/>
  <c r="J6" i="35"/>
  <c r="J5" i="35"/>
  <c r="J4" i="35"/>
  <c r="J3" i="35"/>
  <c r="N4" i="18" s="1"/>
  <c r="J96" i="34"/>
  <c r="J95" i="34"/>
  <c r="J94" i="34"/>
  <c r="J92" i="34"/>
  <c r="J91" i="34"/>
  <c r="J90" i="34"/>
  <c r="J88" i="34"/>
  <c r="J87" i="34"/>
  <c r="J86" i="34"/>
  <c r="J85" i="34"/>
  <c r="J83" i="34"/>
  <c r="J82" i="34"/>
  <c r="J81" i="34"/>
  <c r="J80" i="34"/>
  <c r="J78" i="34"/>
  <c r="J77" i="34"/>
  <c r="J76" i="34"/>
  <c r="J75" i="34"/>
  <c r="J73" i="34"/>
  <c r="J72" i="34"/>
  <c r="J71" i="34"/>
  <c r="J70" i="34"/>
  <c r="J68" i="34"/>
  <c r="J67" i="34"/>
  <c r="J66" i="34"/>
  <c r="J65" i="34"/>
  <c r="J63" i="34"/>
  <c r="J62" i="34"/>
  <c r="J61" i="34"/>
  <c r="J60" i="34"/>
  <c r="J58" i="34"/>
  <c r="J57" i="34"/>
  <c r="J56" i="34"/>
  <c r="J55" i="34"/>
  <c r="J53" i="34"/>
  <c r="J52" i="34"/>
  <c r="J51" i="34"/>
  <c r="M61" i="18" s="1"/>
  <c r="J50" i="34"/>
  <c r="J49" i="34"/>
  <c r="J48" i="34"/>
  <c r="J47" i="34"/>
  <c r="J46" i="34"/>
  <c r="J45" i="34"/>
  <c r="M57" i="18" s="1"/>
  <c r="J44" i="34"/>
  <c r="J42" i="34"/>
  <c r="J41" i="34"/>
  <c r="J40" i="34"/>
  <c r="J38" i="34"/>
  <c r="M42" i="18" s="1"/>
  <c r="J37" i="34"/>
  <c r="J36" i="34"/>
  <c r="J35" i="34"/>
  <c r="M41" i="18" s="1"/>
  <c r="J34" i="34"/>
  <c r="J33" i="34"/>
  <c r="M43" i="18" s="1"/>
  <c r="J31" i="34"/>
  <c r="J30" i="34"/>
  <c r="J29" i="34"/>
  <c r="J28" i="34"/>
  <c r="J26" i="34"/>
  <c r="J25" i="34"/>
  <c r="M31" i="18" s="1"/>
  <c r="J24" i="34"/>
  <c r="J23" i="34"/>
  <c r="J22" i="34"/>
  <c r="J21" i="34"/>
  <c r="J19" i="34"/>
  <c r="J18" i="34"/>
  <c r="M24" i="18" s="1"/>
  <c r="J17" i="34"/>
  <c r="M23" i="18" s="1"/>
  <c r="J16" i="34"/>
  <c r="J14" i="34"/>
  <c r="J13" i="34"/>
  <c r="J12" i="34"/>
  <c r="J11" i="34"/>
  <c r="M6" i="18" s="1"/>
  <c r="J10" i="34"/>
  <c r="J9" i="34"/>
  <c r="J8" i="34"/>
  <c r="J7" i="34"/>
  <c r="J6" i="34"/>
  <c r="M4" i="18" s="1"/>
  <c r="J5" i="34"/>
  <c r="J4" i="34"/>
  <c r="J3" i="34"/>
  <c r="J38" i="33" l="1"/>
  <c r="O45" i="18" s="1"/>
  <c r="J39" i="33"/>
  <c r="O49" i="18" s="1"/>
  <c r="J40" i="33"/>
  <c r="O50" i="18" s="1"/>
  <c r="J41" i="33"/>
  <c r="O47" i="18" s="1"/>
  <c r="J101" i="33"/>
  <c r="J100" i="33"/>
  <c r="J99" i="33"/>
  <c r="J97" i="33"/>
  <c r="O120" i="18" s="1"/>
  <c r="J96" i="33"/>
  <c r="O121" i="18" s="1"/>
  <c r="J95" i="33"/>
  <c r="O122" i="18" s="1"/>
  <c r="J93" i="33"/>
  <c r="J92" i="33"/>
  <c r="J91" i="33"/>
  <c r="O117" i="18" s="1"/>
  <c r="J90" i="33"/>
  <c r="O116" i="18" s="1"/>
  <c r="J88" i="33"/>
  <c r="O111" i="18" s="1"/>
  <c r="J87" i="33"/>
  <c r="O110" i="18" s="1"/>
  <c r="J86" i="33"/>
  <c r="O109" i="18" s="1"/>
  <c r="J85" i="33"/>
  <c r="O108" i="18" s="1"/>
  <c r="J83" i="33"/>
  <c r="J82" i="33"/>
  <c r="J81" i="33"/>
  <c r="O105" i="18" s="1"/>
  <c r="J80" i="33"/>
  <c r="O104" i="18" s="1"/>
  <c r="J78" i="33"/>
  <c r="O98" i="18" s="1"/>
  <c r="J77" i="33"/>
  <c r="O96" i="18" s="1"/>
  <c r="J76" i="33"/>
  <c r="O97" i="18" s="1"/>
  <c r="J75" i="33"/>
  <c r="O95" i="18" s="1"/>
  <c r="J73" i="33"/>
  <c r="J72" i="33"/>
  <c r="J71" i="33"/>
  <c r="J70" i="33"/>
  <c r="J68" i="33"/>
  <c r="J67" i="33"/>
  <c r="J66" i="33"/>
  <c r="J65" i="33"/>
  <c r="O90" i="18" s="1"/>
  <c r="J63" i="33"/>
  <c r="O86" i="18" s="1"/>
  <c r="J62" i="33"/>
  <c r="O83" i="18" s="1"/>
  <c r="J61" i="33"/>
  <c r="O87" i="18" s="1"/>
  <c r="J60" i="33"/>
  <c r="O82" i="18" s="1"/>
  <c r="J58" i="33"/>
  <c r="O64" i="18" s="1"/>
  <c r="J57" i="33"/>
  <c r="O73" i="18" s="1"/>
  <c r="J56" i="33"/>
  <c r="O66" i="18" s="1"/>
  <c r="J55" i="33"/>
  <c r="O71" i="18" s="1"/>
  <c r="J54" i="33"/>
  <c r="O72" i="18" s="1"/>
  <c r="J53" i="33"/>
  <c r="O61" i="18" s="1"/>
  <c r="J52" i="33"/>
  <c r="O63" i="18" s="1"/>
  <c r="J51" i="33"/>
  <c r="O62" i="18" s="1"/>
  <c r="J50" i="33"/>
  <c r="O58" i="18" s="1"/>
  <c r="J49" i="33"/>
  <c r="O59" i="18" s="1"/>
  <c r="J48" i="33"/>
  <c r="O57" i="18" s="1"/>
  <c r="J46" i="33"/>
  <c r="J45" i="33"/>
  <c r="J44" i="33"/>
  <c r="O48" i="18" s="1"/>
  <c r="J42" i="33"/>
  <c r="O51" i="18" s="1"/>
  <c r="J37" i="33"/>
  <c r="O42" i="18" s="1"/>
  <c r="J36" i="33"/>
  <c r="O41" i="18" s="1"/>
  <c r="J35" i="33"/>
  <c r="O46" i="18" s="1"/>
  <c r="J34" i="33"/>
  <c r="O43" i="18" s="1"/>
  <c r="J33" i="33"/>
  <c r="O44" i="18" s="1"/>
  <c r="J31" i="33"/>
  <c r="J30" i="33"/>
  <c r="J29" i="33"/>
  <c r="J28" i="33"/>
  <c r="J26" i="33"/>
  <c r="O33" i="18" s="1"/>
  <c r="J25" i="33"/>
  <c r="O32" i="18" s="1"/>
  <c r="J24" i="33"/>
  <c r="O31" i="18" s="1"/>
  <c r="J23" i="33"/>
  <c r="O30" i="18" s="1"/>
  <c r="J22" i="33"/>
  <c r="O29" i="18" s="1"/>
  <c r="J21" i="33"/>
  <c r="O28" i="18" s="1"/>
  <c r="J19" i="33"/>
  <c r="O26" i="18" s="1"/>
  <c r="J18" i="33"/>
  <c r="O25" i="18" s="1"/>
  <c r="J17" i="33"/>
  <c r="O24" i="18" s="1"/>
  <c r="J16" i="33"/>
  <c r="O23" i="18" s="1"/>
  <c r="J14" i="33"/>
  <c r="J13" i="33"/>
  <c r="O17" i="18" s="1"/>
  <c r="J12" i="33"/>
  <c r="O9" i="18" s="1"/>
  <c r="J11" i="33"/>
  <c r="O11" i="18" s="1"/>
  <c r="J10" i="33"/>
  <c r="O8" i="18" s="1"/>
  <c r="J9" i="33"/>
  <c r="O6" i="18" s="1"/>
  <c r="J8" i="33"/>
  <c r="O14" i="18" s="1"/>
  <c r="J7" i="33"/>
  <c r="O15" i="18" s="1"/>
  <c r="J6" i="33"/>
  <c r="O13" i="18" s="1"/>
  <c r="J5" i="33"/>
  <c r="O7" i="18" s="1"/>
  <c r="J4" i="33"/>
  <c r="O5" i="18" s="1"/>
  <c r="J3" i="33"/>
  <c r="O4" i="18" s="1"/>
  <c r="J96" i="32"/>
  <c r="J95" i="32"/>
  <c r="J94" i="32"/>
  <c r="J92" i="32"/>
  <c r="J91" i="32"/>
  <c r="J90" i="32"/>
  <c r="J88" i="32"/>
  <c r="J87" i="32"/>
  <c r="J86" i="32"/>
  <c r="J85" i="32"/>
  <c r="J83" i="32"/>
  <c r="J82" i="32"/>
  <c r="J81" i="32"/>
  <c r="J80" i="32"/>
  <c r="J78" i="32"/>
  <c r="J77" i="32"/>
  <c r="J76" i="32"/>
  <c r="J75" i="32"/>
  <c r="J73" i="32"/>
  <c r="J72" i="32"/>
  <c r="J71" i="32"/>
  <c r="J70" i="32"/>
  <c r="J68" i="32"/>
  <c r="J67" i="32"/>
  <c r="J66" i="32"/>
  <c r="J65" i="32"/>
  <c r="J63" i="32"/>
  <c r="J62" i="32"/>
  <c r="J61" i="32"/>
  <c r="J60" i="32"/>
  <c r="L90" i="18" s="1"/>
  <c r="J58" i="32"/>
  <c r="J57" i="32"/>
  <c r="J56" i="32"/>
  <c r="J55" i="32"/>
  <c r="J53" i="32"/>
  <c r="J52" i="32"/>
  <c r="L61" i="18" s="1"/>
  <c r="J51" i="32"/>
  <c r="J50" i="32"/>
  <c r="J49" i="32"/>
  <c r="J48" i="32"/>
  <c r="J47" i="32"/>
  <c r="J46" i="32"/>
  <c r="L62" i="18" s="1"/>
  <c r="J45" i="32"/>
  <c r="J44" i="32"/>
  <c r="J42" i="32"/>
  <c r="J41" i="32"/>
  <c r="J40" i="32"/>
  <c r="J38" i="32"/>
  <c r="J37" i="32"/>
  <c r="J36" i="32"/>
  <c r="J35" i="32"/>
  <c r="J34" i="32"/>
  <c r="J33" i="32"/>
  <c r="J31" i="32"/>
  <c r="L37" i="18" s="1"/>
  <c r="J30" i="32"/>
  <c r="J29" i="32"/>
  <c r="J28" i="32"/>
  <c r="J26" i="32"/>
  <c r="L29" i="18" s="1"/>
  <c r="J25" i="32"/>
  <c r="L31" i="18" s="1"/>
  <c r="J24" i="32"/>
  <c r="J23" i="32"/>
  <c r="J22" i="32"/>
  <c r="L28" i="18" s="1"/>
  <c r="J21" i="32"/>
  <c r="L32" i="18" s="1"/>
  <c r="J19" i="32"/>
  <c r="L24" i="18" s="1"/>
  <c r="J18" i="32"/>
  <c r="J16" i="32"/>
  <c r="J13" i="32"/>
  <c r="J12" i="32"/>
  <c r="L6" i="18" s="1"/>
  <c r="J11" i="32"/>
  <c r="L5" i="18" s="1"/>
  <c r="J10" i="32"/>
  <c r="J9" i="32"/>
  <c r="J8" i="32"/>
  <c r="J7" i="32"/>
  <c r="J6" i="32"/>
  <c r="J5" i="32"/>
  <c r="J4" i="32"/>
  <c r="J3" i="32"/>
  <c r="J39" i="28"/>
  <c r="F50" i="18" s="1"/>
  <c r="J38" i="28"/>
  <c r="F52" i="18" s="1"/>
  <c r="J67" i="28"/>
  <c r="F85" i="18" s="1"/>
  <c r="J66" i="28"/>
  <c r="F84" i="18" s="1"/>
  <c r="J54" i="28"/>
  <c r="F64" i="18" s="1"/>
  <c r="J55" i="28"/>
  <c r="F65" i="18" s="1"/>
  <c r="J56" i="28"/>
  <c r="F70" i="18" s="1"/>
  <c r="P70" i="18" s="1"/>
  <c r="J57" i="28"/>
  <c r="F66" i="18" s="1"/>
  <c r="J58" i="28"/>
  <c r="F68" i="18" s="1"/>
  <c r="P68" i="18" s="1"/>
  <c r="J59" i="28"/>
  <c r="F69" i="18" s="1"/>
  <c r="P69" i="18" s="1"/>
  <c r="J96" i="31" l="1"/>
  <c r="J95" i="31"/>
  <c r="J94" i="31"/>
  <c r="J92" i="31"/>
  <c r="J91" i="31"/>
  <c r="J90" i="31"/>
  <c r="J88" i="31"/>
  <c r="J87" i="31"/>
  <c r="J86" i="31"/>
  <c r="J85" i="31"/>
  <c r="J83" i="31"/>
  <c r="J82" i="31"/>
  <c r="J81" i="31"/>
  <c r="J80" i="31"/>
  <c r="J78" i="31"/>
  <c r="J77" i="31"/>
  <c r="J76" i="31"/>
  <c r="J75" i="31"/>
  <c r="J73" i="31"/>
  <c r="J72" i="31"/>
  <c r="J71" i="31"/>
  <c r="J70" i="31"/>
  <c r="J68" i="31"/>
  <c r="J67" i="31"/>
  <c r="J66" i="31"/>
  <c r="J65" i="31"/>
  <c r="J63" i="31"/>
  <c r="J62" i="31"/>
  <c r="J61" i="31"/>
  <c r="J60" i="31"/>
  <c r="K91" i="18" s="1"/>
  <c r="J58" i="31"/>
  <c r="J57" i="31"/>
  <c r="J56" i="31"/>
  <c r="J55" i="31"/>
  <c r="J53" i="31"/>
  <c r="J52" i="31"/>
  <c r="J51" i="31"/>
  <c r="J50" i="31"/>
  <c r="J49" i="31"/>
  <c r="J48" i="31"/>
  <c r="J47" i="31"/>
  <c r="K57" i="18" s="1"/>
  <c r="J46" i="31"/>
  <c r="J45" i="31"/>
  <c r="J44" i="31"/>
  <c r="J42" i="31"/>
  <c r="J41" i="31"/>
  <c r="J40" i="31"/>
  <c r="J38" i="31"/>
  <c r="J37" i="31"/>
  <c r="J36" i="31"/>
  <c r="J35" i="31"/>
  <c r="J34" i="31"/>
  <c r="J33" i="31"/>
  <c r="J31" i="31"/>
  <c r="K37" i="18" s="1"/>
  <c r="J30" i="31"/>
  <c r="J29" i="31"/>
  <c r="J28" i="31"/>
  <c r="J26" i="31"/>
  <c r="J25" i="31"/>
  <c r="J24" i="31"/>
  <c r="K32" i="18" s="1"/>
  <c r="J23" i="31"/>
  <c r="K29" i="18" s="1"/>
  <c r="J22" i="31"/>
  <c r="K31" i="18" s="1"/>
  <c r="J21" i="31"/>
  <c r="K30" i="18" s="1"/>
  <c r="J19" i="31"/>
  <c r="J18" i="31"/>
  <c r="K23" i="18" s="1"/>
  <c r="J17" i="31"/>
  <c r="J16" i="31"/>
  <c r="J14" i="31"/>
  <c r="K5" i="18" s="1"/>
  <c r="J13" i="31"/>
  <c r="J12" i="31"/>
  <c r="J11" i="31"/>
  <c r="J10" i="31"/>
  <c r="J9" i="31"/>
  <c r="J8" i="31"/>
  <c r="K4" i="18" s="1"/>
  <c r="J7" i="31"/>
  <c r="J6" i="31"/>
  <c r="J5" i="31"/>
  <c r="J4" i="31"/>
  <c r="J3" i="31"/>
  <c r="J53" i="30" l="1"/>
  <c r="H78" i="18" s="1"/>
  <c r="P78" i="18" s="1"/>
  <c r="J97" i="30" l="1"/>
  <c r="J96" i="30"/>
  <c r="J95" i="30"/>
  <c r="J93" i="30"/>
  <c r="J92" i="30"/>
  <c r="J91" i="30"/>
  <c r="H120" i="18" s="1"/>
  <c r="J89" i="30"/>
  <c r="J88" i="30"/>
  <c r="J87" i="30"/>
  <c r="J86" i="30"/>
  <c r="H117" i="18" s="1"/>
  <c r="P117" i="18" s="1"/>
  <c r="J84" i="30"/>
  <c r="H111" i="18" s="1"/>
  <c r="P111" i="18" s="1"/>
  <c r="T127" i="25" s="1"/>
  <c r="U127" i="25" s="1"/>
  <c r="J83" i="30"/>
  <c r="H109" i="18" s="1"/>
  <c r="J82" i="30"/>
  <c r="H110" i="18" s="1"/>
  <c r="J81" i="30"/>
  <c r="H108" i="18" s="1"/>
  <c r="J79" i="30"/>
  <c r="J78" i="30"/>
  <c r="H105" i="18" s="1"/>
  <c r="P105" i="18" s="1"/>
  <c r="J77" i="30"/>
  <c r="H106" i="18" s="1"/>
  <c r="J76" i="30"/>
  <c r="H104" i="18" s="1"/>
  <c r="J74" i="30"/>
  <c r="J73" i="30"/>
  <c r="J72" i="30"/>
  <c r="H96" i="18" s="1"/>
  <c r="P96" i="18" s="1"/>
  <c r="J71" i="30"/>
  <c r="H95" i="18" s="1"/>
  <c r="J69" i="30"/>
  <c r="J68" i="30"/>
  <c r="J67" i="30"/>
  <c r="J66" i="30"/>
  <c r="J64" i="30"/>
  <c r="J63" i="30"/>
  <c r="J62" i="30"/>
  <c r="J61" i="30"/>
  <c r="H90" i="18" s="1"/>
  <c r="J59" i="30"/>
  <c r="H84" i="18" s="1"/>
  <c r="J58" i="30"/>
  <c r="H87" i="18" s="1"/>
  <c r="P87" i="18" s="1"/>
  <c r="J57" i="30"/>
  <c r="H82" i="18" s="1"/>
  <c r="J56" i="30"/>
  <c r="H83" i="18" s="1"/>
  <c r="J54" i="30"/>
  <c r="H66" i="18" s="1"/>
  <c r="P66" i="18" s="1"/>
  <c r="T86" i="25" s="1"/>
  <c r="U86" i="25" s="1"/>
  <c r="J52" i="30"/>
  <c r="H73" i="18" s="1"/>
  <c r="J51" i="30"/>
  <c r="H61" i="18" s="1"/>
  <c r="J50" i="30"/>
  <c r="H72" i="18" s="1"/>
  <c r="P72" i="18" s="1"/>
  <c r="J49" i="30"/>
  <c r="H59" i="18" s="1"/>
  <c r="J48" i="30"/>
  <c r="H71" i="18" s="1"/>
  <c r="P71" i="18" s="1"/>
  <c r="J47" i="30"/>
  <c r="H76" i="18" s="1"/>
  <c r="P76" i="18" s="1"/>
  <c r="J46" i="30"/>
  <c r="H63" i="18" s="1"/>
  <c r="J45" i="30"/>
  <c r="H60" i="18" s="1"/>
  <c r="J44" i="30"/>
  <c r="H58" i="18" s="1"/>
  <c r="J42" i="30"/>
  <c r="J41" i="30"/>
  <c r="J40" i="30"/>
  <c r="J38" i="30"/>
  <c r="J37" i="30"/>
  <c r="H47" i="18" s="1"/>
  <c r="J36" i="30"/>
  <c r="H51" i="18" s="1"/>
  <c r="J35" i="30"/>
  <c r="H42" i="18" s="1"/>
  <c r="J34" i="30"/>
  <c r="H41" i="18" s="1"/>
  <c r="J33" i="30"/>
  <c r="H46" i="18" s="1"/>
  <c r="J31" i="30"/>
  <c r="J30" i="30"/>
  <c r="J29" i="30"/>
  <c r="J28" i="30"/>
  <c r="J26" i="30"/>
  <c r="H35" i="18" s="1"/>
  <c r="P35" i="18" s="1"/>
  <c r="J25" i="30"/>
  <c r="H32" i="18" s="1"/>
  <c r="J24" i="30"/>
  <c r="H30" i="18" s="1"/>
  <c r="J23" i="30"/>
  <c r="H31" i="18" s="1"/>
  <c r="P31" i="18" s="1"/>
  <c r="T39" i="25" s="1"/>
  <c r="U39" i="25" s="1"/>
  <c r="J22" i="30"/>
  <c r="H29" i="18" s="1"/>
  <c r="J21" i="30"/>
  <c r="H28" i="18" s="1"/>
  <c r="J19" i="30"/>
  <c r="J18" i="30"/>
  <c r="H25" i="18" s="1"/>
  <c r="P25" i="18" s="1"/>
  <c r="J17" i="30"/>
  <c r="H24" i="18" s="1"/>
  <c r="J16" i="30"/>
  <c r="H23" i="18" s="1"/>
  <c r="J14" i="30"/>
  <c r="H16" i="18" s="1"/>
  <c r="J13" i="30"/>
  <c r="H11" i="18" s="1"/>
  <c r="J12" i="30"/>
  <c r="H15" i="18" s="1"/>
  <c r="J11" i="30"/>
  <c r="H17" i="18" s="1"/>
  <c r="J10" i="30"/>
  <c r="H14" i="18" s="1"/>
  <c r="J9" i="30"/>
  <c r="H6" i="18" s="1"/>
  <c r="J8" i="30"/>
  <c r="H9" i="18" s="1"/>
  <c r="J7" i="30"/>
  <c r="H8" i="18" s="1"/>
  <c r="J6" i="30"/>
  <c r="H12" i="18" s="1"/>
  <c r="J5" i="30"/>
  <c r="H5" i="18" s="1"/>
  <c r="J4" i="30"/>
  <c r="H7" i="18" s="1"/>
  <c r="J3" i="30"/>
  <c r="H4" i="18" s="1"/>
  <c r="J80" i="26"/>
  <c r="J113" i="18" s="1"/>
  <c r="P113" i="18" s="1"/>
  <c r="J71" i="26"/>
  <c r="J99" i="18" s="1"/>
  <c r="P99" i="18" s="1"/>
  <c r="J70" i="26"/>
  <c r="J95" i="18" s="1"/>
  <c r="J75" i="26"/>
  <c r="J104" i="18" s="1"/>
  <c r="J49" i="26"/>
  <c r="J61" i="18" s="1"/>
  <c r="J48" i="26"/>
  <c r="J106" i="18" s="1"/>
  <c r="J47" i="26"/>
  <c r="J73" i="18" s="1"/>
  <c r="J46" i="26"/>
  <c r="J65" i="18" s="1"/>
  <c r="J45" i="26"/>
  <c r="J67" i="18" s="1"/>
  <c r="J44" i="26"/>
  <c r="J60" i="18" s="1"/>
  <c r="J55" i="26"/>
  <c r="J84" i="18" s="1"/>
  <c r="J34" i="26"/>
  <c r="J54" i="18" s="1"/>
  <c r="P54" i="18" s="1"/>
  <c r="J33" i="26"/>
  <c r="J44" i="18" s="1"/>
  <c r="J7" i="26"/>
  <c r="J12" i="18" s="1"/>
  <c r="J6" i="26"/>
  <c r="J16" i="18" s="1"/>
  <c r="J5" i="26"/>
  <c r="J24" i="18" s="1"/>
  <c r="J4" i="26"/>
  <c r="J18" i="18" s="1"/>
  <c r="J3" i="26"/>
  <c r="J10" i="18" s="1"/>
  <c r="J90" i="29"/>
  <c r="G123" i="18" s="1"/>
  <c r="P123" i="18" s="1"/>
  <c r="J80" i="29"/>
  <c r="G110" i="18" s="1"/>
  <c r="P110" i="18" s="1"/>
  <c r="T126" i="25" s="1"/>
  <c r="U126" i="25" s="1"/>
  <c r="J57" i="29"/>
  <c r="G84" i="18" s="1"/>
  <c r="J56" i="29"/>
  <c r="G85" i="18" s="1"/>
  <c r="J55" i="29"/>
  <c r="G82" i="18" s="1"/>
  <c r="J49" i="29"/>
  <c r="G61" i="18" s="1"/>
  <c r="J48" i="29"/>
  <c r="G74" i="18" s="1"/>
  <c r="J47" i="29"/>
  <c r="G59" i="18" s="1"/>
  <c r="J46" i="29"/>
  <c r="G67" i="18" s="1"/>
  <c r="J45" i="29"/>
  <c r="G60" i="18" s="1"/>
  <c r="J44" i="29"/>
  <c r="G57" i="18" s="1"/>
  <c r="J70" i="29"/>
  <c r="G95" i="18" s="1"/>
  <c r="J21" i="29"/>
  <c r="G28" i="18" s="1"/>
  <c r="J34" i="29"/>
  <c r="G45" i="18" s="1"/>
  <c r="J33" i="29"/>
  <c r="G43" i="18" s="1"/>
  <c r="J18" i="29"/>
  <c r="G26" i="18" s="1"/>
  <c r="P26" i="18" s="1"/>
  <c r="J17" i="29"/>
  <c r="G24" i="18" s="1"/>
  <c r="J16" i="29"/>
  <c r="G23" i="18" s="1"/>
  <c r="J9" i="29"/>
  <c r="G12" i="18" s="1"/>
  <c r="J8" i="29"/>
  <c r="G20" i="18" s="1"/>
  <c r="J7" i="29"/>
  <c r="G18" i="18" s="1"/>
  <c r="J6" i="29"/>
  <c r="G7" i="18" s="1"/>
  <c r="J5" i="29"/>
  <c r="G13" i="18" s="1"/>
  <c r="J4" i="29"/>
  <c r="G5" i="18" s="1"/>
  <c r="J3" i="29"/>
  <c r="G6" i="18" s="1"/>
  <c r="J96" i="29"/>
  <c r="J95" i="29"/>
  <c r="J94" i="29"/>
  <c r="J92" i="29"/>
  <c r="J91" i="29"/>
  <c r="J88" i="29"/>
  <c r="J87" i="29"/>
  <c r="J86" i="29"/>
  <c r="J85" i="29"/>
  <c r="J83" i="29"/>
  <c r="J82" i="29"/>
  <c r="J81" i="29"/>
  <c r="J78" i="29"/>
  <c r="J77" i="29"/>
  <c r="J76" i="29"/>
  <c r="J75" i="29"/>
  <c r="J73" i="29"/>
  <c r="J72" i="29"/>
  <c r="J71" i="29"/>
  <c r="J68" i="29"/>
  <c r="J67" i="29"/>
  <c r="J66" i="29"/>
  <c r="J65" i="29"/>
  <c r="J63" i="29"/>
  <c r="J62" i="29"/>
  <c r="J61" i="29"/>
  <c r="J60" i="29"/>
  <c r="J58" i="29"/>
  <c r="J53" i="29"/>
  <c r="J52" i="29"/>
  <c r="J51" i="29"/>
  <c r="J50" i="29"/>
  <c r="J42" i="29"/>
  <c r="J41" i="29"/>
  <c r="J40" i="29"/>
  <c r="J38" i="29"/>
  <c r="J37" i="29"/>
  <c r="J36" i="29"/>
  <c r="J31" i="29"/>
  <c r="J30" i="29"/>
  <c r="J29" i="29"/>
  <c r="J28" i="29"/>
  <c r="J26" i="29"/>
  <c r="J25" i="29"/>
  <c r="J24" i="29"/>
  <c r="J23" i="29"/>
  <c r="J22" i="29"/>
  <c r="J19" i="29"/>
  <c r="J14" i="29"/>
  <c r="J13" i="29"/>
  <c r="J12" i="29"/>
  <c r="J11" i="29"/>
  <c r="J10" i="29"/>
  <c r="J106" i="28"/>
  <c r="J105" i="28"/>
  <c r="J104" i="28"/>
  <c r="J102" i="28"/>
  <c r="F122" i="18" s="1"/>
  <c r="J101" i="28"/>
  <c r="F120" i="18" s="1"/>
  <c r="J100" i="28"/>
  <c r="F121" i="18" s="1"/>
  <c r="J98" i="28"/>
  <c r="J97" i="28"/>
  <c r="J96" i="28"/>
  <c r="J95" i="28"/>
  <c r="J93" i="28"/>
  <c r="J92" i="28"/>
  <c r="F108" i="18" s="1"/>
  <c r="P108" i="18" s="1"/>
  <c r="T122" i="25" s="1"/>
  <c r="U122" i="25" s="1"/>
  <c r="J91" i="28"/>
  <c r="J90" i="28"/>
  <c r="J88" i="28"/>
  <c r="J87" i="28"/>
  <c r="J86" i="28"/>
  <c r="J85" i="28"/>
  <c r="J83" i="28"/>
  <c r="F97" i="18" s="1"/>
  <c r="J82" i="28"/>
  <c r="J81" i="28"/>
  <c r="J80" i="28"/>
  <c r="F95" i="18" s="1"/>
  <c r="J78" i="28"/>
  <c r="J77" i="28"/>
  <c r="J76" i="28"/>
  <c r="J75" i="28"/>
  <c r="J73" i="28"/>
  <c r="F90" i="18" s="1"/>
  <c r="P90" i="18" s="1"/>
  <c r="T99" i="25" s="1"/>
  <c r="U99" i="25" s="1"/>
  <c r="J72" i="28"/>
  <c r="J71" i="28"/>
  <c r="J70" i="28"/>
  <c r="F91" i="18" s="1"/>
  <c r="P91" i="18" s="1"/>
  <c r="J68" i="28"/>
  <c r="F88" i="18" s="1"/>
  <c r="J65" i="28"/>
  <c r="F86" i="18" s="1"/>
  <c r="J64" i="28"/>
  <c r="F82" i="18" s="1"/>
  <c r="J63" i="28"/>
  <c r="F83" i="18" s="1"/>
  <c r="P83" i="18" s="1"/>
  <c r="T93" i="25" s="1"/>
  <c r="U93" i="25" s="1"/>
  <c r="J61" i="28"/>
  <c r="F57" i="18" s="1"/>
  <c r="J60" i="28"/>
  <c r="F61" i="18" s="1"/>
  <c r="J53" i="28"/>
  <c r="F63" i="18" s="1"/>
  <c r="J52" i="28"/>
  <c r="J51" i="28"/>
  <c r="F59" i="18" s="1"/>
  <c r="J50" i="28"/>
  <c r="J49" i="28"/>
  <c r="J48" i="28"/>
  <c r="F60" i="18" s="1"/>
  <c r="J47" i="28"/>
  <c r="F58" i="18" s="1"/>
  <c r="P58" i="18" s="1"/>
  <c r="T66" i="25" s="1"/>
  <c r="U66" i="25" s="1"/>
  <c r="J46" i="28"/>
  <c r="J44" i="28"/>
  <c r="J43" i="28"/>
  <c r="J42" i="28"/>
  <c r="J40" i="28"/>
  <c r="F53" i="18" s="1"/>
  <c r="J37" i="28"/>
  <c r="F45" i="18" s="1"/>
  <c r="J36" i="28"/>
  <c r="F42" i="18" s="1"/>
  <c r="J35" i="28"/>
  <c r="F49" i="18" s="1"/>
  <c r="J34" i="28"/>
  <c r="F44" i="18" s="1"/>
  <c r="J33" i="28"/>
  <c r="F41" i="18" s="1"/>
  <c r="J31" i="28"/>
  <c r="J30" i="28"/>
  <c r="J29" i="28"/>
  <c r="J28" i="28"/>
  <c r="J26" i="28"/>
  <c r="F29" i="18" s="1"/>
  <c r="J25" i="28"/>
  <c r="F33" i="18" s="1"/>
  <c r="P33" i="18" s="1"/>
  <c r="J24" i="28"/>
  <c r="F32" i="18" s="1"/>
  <c r="J23" i="28"/>
  <c r="F28" i="18" s="1"/>
  <c r="J22" i="28"/>
  <c r="J21" i="28"/>
  <c r="F30" i="18" s="1"/>
  <c r="J19" i="28"/>
  <c r="F24" i="18" s="1"/>
  <c r="J18" i="28"/>
  <c r="J17" i="28"/>
  <c r="J16" i="28"/>
  <c r="F23" i="18" s="1"/>
  <c r="J14" i="28"/>
  <c r="J13" i="28"/>
  <c r="J12" i="28"/>
  <c r="J11" i="28"/>
  <c r="F12" i="18" s="1"/>
  <c r="J10" i="28"/>
  <c r="F9" i="18" s="1"/>
  <c r="J9" i="28"/>
  <c r="F11" i="18" s="1"/>
  <c r="J8" i="28"/>
  <c r="F5" i="18" s="1"/>
  <c r="J7" i="28"/>
  <c r="F10" i="18" s="1"/>
  <c r="J6" i="28"/>
  <c r="F7" i="18" s="1"/>
  <c r="J5" i="28"/>
  <c r="F8" i="18" s="1"/>
  <c r="J4" i="28"/>
  <c r="F6" i="18" s="1"/>
  <c r="J3" i="28"/>
  <c r="F4" i="18" s="1"/>
  <c r="J71" i="27"/>
  <c r="I98" i="18" s="1"/>
  <c r="J70" i="27"/>
  <c r="I95" i="18" s="1"/>
  <c r="J75" i="27"/>
  <c r="I104" i="18" s="1"/>
  <c r="J55" i="27"/>
  <c r="I84" i="18" s="1"/>
  <c r="J49" i="27"/>
  <c r="I106" i="18" s="1"/>
  <c r="J48" i="27"/>
  <c r="I65" i="18" s="1"/>
  <c r="J47" i="27"/>
  <c r="I61" i="18" s="1"/>
  <c r="J46" i="27"/>
  <c r="I63" i="18" s="1"/>
  <c r="J45" i="27"/>
  <c r="I67" i="18" s="1"/>
  <c r="J44" i="27"/>
  <c r="I60" i="18" s="1"/>
  <c r="J92" i="27"/>
  <c r="I122" i="18" s="1"/>
  <c r="J91" i="27"/>
  <c r="I126" i="18" s="1"/>
  <c r="P126" i="18" s="1"/>
  <c r="J90" i="27"/>
  <c r="I121" i="18" s="1"/>
  <c r="J94" i="27"/>
  <c r="I128" i="18" s="1"/>
  <c r="P128" i="18" s="1"/>
  <c r="J36" i="27"/>
  <c r="I45" i="18" s="1"/>
  <c r="J35" i="27"/>
  <c r="I55" i="18" s="1"/>
  <c r="J34" i="27"/>
  <c r="I42" i="18" s="1"/>
  <c r="J33" i="27"/>
  <c r="I47" i="18" s="1"/>
  <c r="J5" i="27"/>
  <c r="I6" i="18" s="1"/>
  <c r="J4" i="27"/>
  <c r="I30" i="18" s="1"/>
  <c r="J3" i="27"/>
  <c r="I5" i="18" s="1"/>
  <c r="J96" i="27"/>
  <c r="J95" i="27"/>
  <c r="J88" i="27"/>
  <c r="J87" i="27"/>
  <c r="J86" i="27"/>
  <c r="J85" i="27"/>
  <c r="J83" i="27"/>
  <c r="J82" i="27"/>
  <c r="J81" i="27"/>
  <c r="J80" i="27"/>
  <c r="J78" i="27"/>
  <c r="J77" i="27"/>
  <c r="J76" i="27"/>
  <c r="J73" i="27"/>
  <c r="J72" i="27"/>
  <c r="J68" i="27"/>
  <c r="J67" i="27"/>
  <c r="J66" i="27"/>
  <c r="J65" i="27"/>
  <c r="J63" i="27"/>
  <c r="J62" i="27"/>
  <c r="J61" i="27"/>
  <c r="J60" i="27"/>
  <c r="J58" i="27"/>
  <c r="J57" i="27"/>
  <c r="J56" i="27"/>
  <c r="J53" i="27"/>
  <c r="J52" i="27"/>
  <c r="J51" i="27"/>
  <c r="J50" i="27"/>
  <c r="J42" i="27"/>
  <c r="J41" i="27"/>
  <c r="J40" i="27"/>
  <c r="J38" i="27"/>
  <c r="J37" i="27"/>
  <c r="J31" i="27"/>
  <c r="J30" i="27"/>
  <c r="J29" i="27"/>
  <c r="J28" i="27"/>
  <c r="J26" i="27"/>
  <c r="J25" i="27"/>
  <c r="J24" i="27"/>
  <c r="J23" i="27"/>
  <c r="J22" i="27"/>
  <c r="J21" i="27"/>
  <c r="J19" i="27"/>
  <c r="J18" i="27"/>
  <c r="J17" i="27"/>
  <c r="J16" i="27"/>
  <c r="J14" i="27"/>
  <c r="J13" i="27"/>
  <c r="J12" i="27"/>
  <c r="J11" i="27"/>
  <c r="J10" i="27"/>
  <c r="J9" i="27"/>
  <c r="J8" i="27"/>
  <c r="J7" i="27"/>
  <c r="J6" i="27"/>
  <c r="J58" i="24"/>
  <c r="J57" i="24"/>
  <c r="E88" i="18" s="1"/>
  <c r="J56" i="24"/>
  <c r="E85" i="18" s="1"/>
  <c r="J55" i="24"/>
  <c r="E82" i="18" s="1"/>
  <c r="J52" i="24"/>
  <c r="E64" i="18" s="1"/>
  <c r="P64" i="18" s="1"/>
  <c r="T84" i="25" s="1"/>
  <c r="U84" i="25" s="1"/>
  <c r="J51" i="24"/>
  <c r="E65" i="18" s="1"/>
  <c r="P65" i="18" s="1"/>
  <c r="T69" i="25" s="1"/>
  <c r="U69" i="25" s="1"/>
  <c r="J50" i="24"/>
  <c r="E67" i="18" s="1"/>
  <c r="J49" i="24"/>
  <c r="E77" i="18" s="1"/>
  <c r="P77" i="18" s="1"/>
  <c r="J48" i="24"/>
  <c r="E74" i="18" s="1"/>
  <c r="J47" i="24"/>
  <c r="E75" i="18" s="1"/>
  <c r="P75" i="18" s="1"/>
  <c r="J46" i="24"/>
  <c r="E62" i="18" s="1"/>
  <c r="P62" i="18" s="1"/>
  <c r="T71" i="25" s="1"/>
  <c r="U71" i="25" s="1"/>
  <c r="J45" i="24"/>
  <c r="E59" i="18" s="1"/>
  <c r="P59" i="18" s="1"/>
  <c r="T65" i="25" s="1"/>
  <c r="U65" i="25" s="1"/>
  <c r="J44" i="24"/>
  <c r="E57" i="18" s="1"/>
  <c r="P57" i="18" s="1"/>
  <c r="T64" i="25" s="1"/>
  <c r="U64" i="25" s="1"/>
  <c r="J91" i="24"/>
  <c r="E124" i="18" s="1"/>
  <c r="P124" i="18" s="1"/>
  <c r="J90" i="24"/>
  <c r="E120" i="18" s="1"/>
  <c r="P120" i="18" s="1"/>
  <c r="T129" i="25" s="1"/>
  <c r="U129" i="25" s="1"/>
  <c r="J85" i="24"/>
  <c r="E116" i="18" s="1"/>
  <c r="P116" i="18" s="1"/>
  <c r="J81" i="24"/>
  <c r="E112" i="18" s="1"/>
  <c r="P112" i="18" s="1"/>
  <c r="J80" i="24"/>
  <c r="E109" i="18" s="1"/>
  <c r="P109" i="18" s="1"/>
  <c r="T125" i="25" s="1"/>
  <c r="U125" i="25" s="1"/>
  <c r="J40" i="24"/>
  <c r="E48" i="18" s="1"/>
  <c r="J42" i="26"/>
  <c r="J41" i="26"/>
  <c r="J40" i="26"/>
  <c r="J42" i="24"/>
  <c r="J41" i="24"/>
  <c r="J37" i="24"/>
  <c r="E42" i="18" s="1"/>
  <c r="J36" i="24"/>
  <c r="E52" i="18" s="1"/>
  <c r="J35" i="24"/>
  <c r="E47" i="18" s="1"/>
  <c r="J34" i="24"/>
  <c r="E45" i="18" s="1"/>
  <c r="J33" i="24"/>
  <c r="E41" i="18" s="1"/>
  <c r="J25" i="24"/>
  <c r="E34" i="18" s="1"/>
  <c r="P34" i="18" s="1"/>
  <c r="J24" i="24"/>
  <c r="E30" i="18" s="1"/>
  <c r="P30" i="18" s="1"/>
  <c r="T38" i="25" s="1"/>
  <c r="U38" i="25" s="1"/>
  <c r="J23" i="24"/>
  <c r="E32" i="18" s="1"/>
  <c r="J22" i="24"/>
  <c r="E29" i="18" s="1"/>
  <c r="P29" i="18" s="1"/>
  <c r="T43" i="25" s="1"/>
  <c r="U43" i="25" s="1"/>
  <c r="J21" i="24"/>
  <c r="E28" i="18" s="1"/>
  <c r="J17" i="24"/>
  <c r="E37" i="18" s="1"/>
  <c r="J16" i="24"/>
  <c r="E23" i="18" s="1"/>
  <c r="J8" i="24"/>
  <c r="E10" i="18" s="1"/>
  <c r="J7" i="24"/>
  <c r="E19" i="18" s="1"/>
  <c r="J6" i="24"/>
  <c r="E16" i="18" s="1"/>
  <c r="J5" i="24"/>
  <c r="E4" i="18" s="1"/>
  <c r="J4" i="24"/>
  <c r="E7" i="18" s="1"/>
  <c r="J3" i="24"/>
  <c r="E5" i="18" s="1"/>
  <c r="J96" i="26"/>
  <c r="J95" i="26"/>
  <c r="J94" i="26"/>
  <c r="J92" i="26"/>
  <c r="J91" i="26"/>
  <c r="J90" i="26"/>
  <c r="J125" i="18" s="1"/>
  <c r="P125" i="18" s="1"/>
  <c r="J88" i="26"/>
  <c r="J87" i="26"/>
  <c r="J86" i="26"/>
  <c r="J85" i="26"/>
  <c r="J83" i="26"/>
  <c r="J82" i="26"/>
  <c r="J81" i="26"/>
  <c r="J78" i="26"/>
  <c r="J77" i="26"/>
  <c r="J76" i="26"/>
  <c r="J73" i="26"/>
  <c r="J72" i="26"/>
  <c r="J68" i="26"/>
  <c r="J67" i="26"/>
  <c r="J66" i="26"/>
  <c r="J65" i="26"/>
  <c r="J63" i="26"/>
  <c r="J62" i="26"/>
  <c r="J61" i="26"/>
  <c r="J60" i="26"/>
  <c r="J58" i="26"/>
  <c r="J57" i="26"/>
  <c r="J56" i="26"/>
  <c r="J53" i="26"/>
  <c r="J52" i="26"/>
  <c r="J51" i="26"/>
  <c r="J50" i="26"/>
  <c r="J38" i="26"/>
  <c r="J37" i="26"/>
  <c r="J36" i="26"/>
  <c r="J35" i="26"/>
  <c r="J31" i="26"/>
  <c r="J30" i="26"/>
  <c r="J29" i="26"/>
  <c r="J28" i="26"/>
  <c r="J26" i="26"/>
  <c r="J25" i="26"/>
  <c r="J24" i="26"/>
  <c r="J23" i="26"/>
  <c r="J22" i="26"/>
  <c r="J21" i="26"/>
  <c r="J19" i="26"/>
  <c r="J18" i="26"/>
  <c r="J17" i="26"/>
  <c r="J16" i="26"/>
  <c r="J14" i="26"/>
  <c r="J13" i="26"/>
  <c r="J12" i="26"/>
  <c r="J11" i="26"/>
  <c r="J10" i="26"/>
  <c r="J9" i="26"/>
  <c r="J8" i="26"/>
  <c r="J29" i="24"/>
  <c r="J30" i="24"/>
  <c r="J31" i="24"/>
  <c r="J61" i="24"/>
  <c r="J62" i="24"/>
  <c r="J63" i="24"/>
  <c r="J66" i="24"/>
  <c r="J67" i="24"/>
  <c r="J68" i="24"/>
  <c r="J71" i="24"/>
  <c r="J72" i="24"/>
  <c r="J73" i="24"/>
  <c r="J82" i="24"/>
  <c r="J83" i="24"/>
  <c r="J86" i="24"/>
  <c r="J87" i="24"/>
  <c r="J88" i="24"/>
  <c r="J92" i="24"/>
  <c r="J95" i="24"/>
  <c r="J96" i="24"/>
  <c r="J94" i="24"/>
  <c r="J65" i="24"/>
  <c r="J60" i="24"/>
  <c r="J70" i="24"/>
  <c r="J78" i="24"/>
  <c r="J77" i="24"/>
  <c r="J76" i="24"/>
  <c r="J75" i="24"/>
  <c r="P74" i="18" l="1"/>
  <c r="P121" i="18"/>
  <c r="T130" i="25" s="1"/>
  <c r="U130" i="25" s="1"/>
  <c r="P67" i="18"/>
  <c r="T88" i="25" s="1"/>
  <c r="U88" i="25" s="1"/>
  <c r="P63" i="18"/>
  <c r="T83" i="25" s="1"/>
  <c r="U83" i="25" s="1"/>
  <c r="P73" i="18"/>
  <c r="P32" i="18"/>
  <c r="T44" i="25" s="1"/>
  <c r="U44" i="25" s="1"/>
  <c r="P61" i="18"/>
  <c r="T70" i="25" s="1"/>
  <c r="U70" i="25" s="1"/>
  <c r="P122" i="18"/>
  <c r="T131" i="25" s="1"/>
  <c r="U131" i="25" s="1"/>
  <c r="P104" i="18"/>
  <c r="T114" i="25" s="1"/>
  <c r="U114" i="25" s="1"/>
  <c r="P60" i="18"/>
  <c r="T67" i="25" s="1"/>
  <c r="U67" i="25" s="1"/>
  <c r="P106" i="18"/>
  <c r="T115" i="25" s="1"/>
  <c r="U115" i="25" s="1"/>
  <c r="E84" i="18"/>
  <c r="P84" i="18" s="1"/>
  <c r="T96" i="25" s="1"/>
  <c r="U96" i="25" s="1"/>
  <c r="R113" i="25"/>
  <c r="P37" i="18" l="1"/>
  <c r="T34" i="25" s="1"/>
  <c r="U34" i="25" s="1"/>
  <c r="P28" i="18"/>
  <c r="T40" i="25" s="1"/>
  <c r="U40" i="25" s="1"/>
  <c r="P85" i="18"/>
  <c r="T95" i="25" s="1"/>
  <c r="U95" i="25" s="1"/>
  <c r="P88" i="18"/>
  <c r="P86" i="18"/>
  <c r="P82" i="18"/>
  <c r="T94" i="25" s="1"/>
  <c r="U94" i="25" s="1"/>
  <c r="P50" i="18"/>
  <c r="P53" i="18"/>
  <c r="P55" i="18"/>
  <c r="P38" i="18"/>
  <c r="P13" i="18"/>
  <c r="P10" i="18"/>
  <c r="T13" i="25" s="1"/>
  <c r="U13" i="25" s="1"/>
  <c r="P12" i="18"/>
  <c r="T14" i="25" s="1"/>
  <c r="U14" i="25" s="1"/>
  <c r="P7" i="18"/>
  <c r="T9" i="25" s="1"/>
  <c r="U9" i="25" s="1"/>
  <c r="P17" i="18"/>
  <c r="J28" i="24"/>
  <c r="P102" i="18" l="1"/>
  <c r="P95" i="18" l="1"/>
  <c r="T109" i="25" s="1"/>
  <c r="U109" i="25" s="1"/>
  <c r="P101" i="18"/>
  <c r="P52" i="18"/>
  <c r="P43" i="18"/>
  <c r="T49" i="25" s="1"/>
  <c r="U49" i="25" s="1"/>
  <c r="P46" i="18"/>
  <c r="P18" i="18"/>
  <c r="P98" i="18" l="1"/>
  <c r="P100" i="18"/>
  <c r="P49" i="18"/>
  <c r="P42" i="18"/>
  <c r="T48" i="25" s="1"/>
  <c r="U48" i="25" s="1"/>
  <c r="P45" i="18"/>
  <c r="T56" i="25" s="1"/>
  <c r="U56" i="25" s="1"/>
  <c r="P47" i="18"/>
  <c r="T50" i="25" s="1"/>
  <c r="U50" i="25" s="1"/>
  <c r="P48" i="18"/>
  <c r="P44" i="18"/>
  <c r="T52" i="25" s="1"/>
  <c r="U52" i="25" s="1"/>
  <c r="P51" i="18"/>
  <c r="P24" i="18"/>
  <c r="T31" i="25" s="1"/>
  <c r="U31" i="25" s="1"/>
  <c r="P97" i="18"/>
  <c r="P41" i="18"/>
  <c r="T47" i="25" s="1"/>
  <c r="U47" i="25" s="1"/>
  <c r="P23" i="18"/>
  <c r="T30" i="25" s="1"/>
  <c r="U30" i="25" s="1"/>
  <c r="P5" i="18"/>
  <c r="T7" i="25" s="1"/>
  <c r="U7" i="25" s="1"/>
  <c r="P6" i="18"/>
  <c r="T8" i="25" s="1"/>
  <c r="U8" i="25" s="1"/>
  <c r="P15" i="18"/>
  <c r="P21" i="18"/>
  <c r="P19" i="18"/>
  <c r="P11" i="18"/>
  <c r="T10" i="25" s="1"/>
  <c r="U10" i="25" s="1"/>
  <c r="P8" i="18"/>
  <c r="T12" i="25" s="1"/>
  <c r="U12" i="25" s="1"/>
  <c r="P9" i="18"/>
  <c r="T11" i="25" s="1"/>
  <c r="U11" i="25" s="1"/>
  <c r="P14" i="18"/>
  <c r="P20" i="18"/>
  <c r="P16" i="18"/>
  <c r="T28" i="25" s="1"/>
  <c r="U28" i="25" s="1"/>
  <c r="P4" i="18"/>
  <c r="T6" i="25" s="1"/>
  <c r="U6" i="25" s="1"/>
</calcChain>
</file>

<file path=xl/sharedStrings.xml><?xml version="1.0" encoding="utf-8"?>
<sst xmlns="http://schemas.openxmlformats.org/spreadsheetml/2006/main" count="3154" uniqueCount="344">
  <si>
    <t>Verseny szabályrendszer</t>
  </si>
  <si>
    <t>Verseny típusa</t>
  </si>
  <si>
    <t>Korcsoport</t>
  </si>
  <si>
    <t>Verseny neve</t>
  </si>
  <si>
    <t>Verseny rövidítése</t>
  </si>
  <si>
    <t>Verseny faktor</t>
  </si>
  <si>
    <t>Versenyzők száma</t>
  </si>
  <si>
    <t>Mennyiség faktor</t>
  </si>
  <si>
    <t>Helyezés</t>
  </si>
  <si>
    <t>Helyezés pontszám</t>
  </si>
  <si>
    <t>WA</t>
  </si>
  <si>
    <t>Szabadtéri</t>
  </si>
  <si>
    <t>Felnőtt</t>
  </si>
  <si>
    <t>64-100</t>
  </si>
  <si>
    <t>33-64</t>
  </si>
  <si>
    <t>17-32</t>
  </si>
  <si>
    <t>9-16</t>
  </si>
  <si>
    <t>5-8</t>
  </si>
  <si>
    <t>1-4</t>
  </si>
  <si>
    <t>101-150</t>
  </si>
  <si>
    <t>151-200</t>
  </si>
  <si>
    <t>200+</t>
  </si>
  <si>
    <t>Közép-Európa Kupa</t>
  </si>
  <si>
    <t>CEC</t>
  </si>
  <si>
    <t>Országos Bajnokság</t>
  </si>
  <si>
    <t>OB</t>
  </si>
  <si>
    <t>REG</t>
  </si>
  <si>
    <t>MISZ</t>
  </si>
  <si>
    <t xml:space="preserve">Központi Kvalifikációs </t>
  </si>
  <si>
    <t>Regiós versenyek</t>
  </si>
  <si>
    <t>Matei Levente</t>
  </si>
  <si>
    <t>Malév SC</t>
  </si>
  <si>
    <t>Mihálkovics Péter</t>
  </si>
  <si>
    <t>Bakó Gábor</t>
  </si>
  <si>
    <t>Eleven Világ Íjász Egyesület</t>
  </si>
  <si>
    <t>Tian Qiaodan</t>
  </si>
  <si>
    <t>Alibi Íjász Klub Közhasznú Egyesület</t>
  </si>
  <si>
    <t>Pénzügyőr SE</t>
  </si>
  <si>
    <t>Fazekas Péter</t>
  </si>
  <si>
    <t>Nyergesújfalu VSE</t>
  </si>
  <si>
    <t>Katona Alex</t>
  </si>
  <si>
    <t>Sárréti Íjász CLUB</t>
  </si>
  <si>
    <t>Szabó Péter</t>
  </si>
  <si>
    <t>Duró Gábor</t>
  </si>
  <si>
    <t>Unicornis SE</t>
  </si>
  <si>
    <t>Széplaki Zoltán</t>
  </si>
  <si>
    <t>Juhász Péter</t>
  </si>
  <si>
    <t>10.-17.</t>
  </si>
  <si>
    <t>18.-33.</t>
  </si>
  <si>
    <t>34.-57.</t>
  </si>
  <si>
    <t>Gajdos Márk Csaba</t>
  </si>
  <si>
    <t>Kókai János</t>
  </si>
  <si>
    <t>Kecskeméti ÍE</t>
  </si>
  <si>
    <t>Örkényi Lili</t>
  </si>
  <si>
    <t>Kerecsen ÍE</t>
  </si>
  <si>
    <t>Csodaszarvas SE</t>
  </si>
  <si>
    <t>Csiky Zoltán</t>
  </si>
  <si>
    <t>Mennyiségi faktor</t>
  </si>
  <si>
    <t>Hely.</t>
  </si>
  <si>
    <t>Név</t>
  </si>
  <si>
    <t>Egyesület</t>
  </si>
  <si>
    <t>SUM</t>
  </si>
  <si>
    <t>Székely Csaba</t>
  </si>
  <si>
    <t>Bujdosó Mihály</t>
  </si>
  <si>
    <t>Egri Vitézlő Oskola</t>
  </si>
  <si>
    <t>Vecsési SE</t>
  </si>
  <si>
    <t>Valicsek László</t>
  </si>
  <si>
    <t>Gnädig Viktória</t>
  </si>
  <si>
    <t>Mesteríjász Kft.</t>
  </si>
  <si>
    <t>Orosz Viktor</t>
  </si>
  <si>
    <t>Szabó Zoltán</t>
  </si>
  <si>
    <t>Segősdi HÍE</t>
  </si>
  <si>
    <t>Novákovics András</t>
  </si>
  <si>
    <t>Szűcs Tibor</t>
  </si>
  <si>
    <t>Alsóörsi Sportegyesület</t>
  </si>
  <si>
    <t>Trischler Tamás</t>
  </si>
  <si>
    <t>Gabnai Sándor</t>
  </si>
  <si>
    <t>Kakas István</t>
  </si>
  <si>
    <t>GP pontszám</t>
  </si>
  <si>
    <t>Balogh Csaba</t>
  </si>
  <si>
    <t>Alpokalja Íjász Sportegyesület</t>
  </si>
  <si>
    <t>Csernák István</t>
  </si>
  <si>
    <t>Kistokaji Sportegyesület</t>
  </si>
  <si>
    <t>Kósy Nándor</t>
  </si>
  <si>
    <t>Ráckeve Íjász Sport Klub</t>
  </si>
  <si>
    <t>Szabó Szebasztián</t>
  </si>
  <si>
    <t>Kategória</t>
  </si>
  <si>
    <t>Babity Domonkos</t>
  </si>
  <si>
    <t>Gödöllői Sport Klub</t>
  </si>
  <si>
    <t>Kiss István</t>
  </si>
  <si>
    <t>Veszely András</t>
  </si>
  <si>
    <t>Molnár Ferenc</t>
  </si>
  <si>
    <t>Hevesi Lajos</t>
  </si>
  <si>
    <t>Gilicze László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</si>
  <si>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</si>
  <si>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</si>
  <si>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</si>
  <si>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</si>
  <si>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</si>
  <si>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</si>
  <si>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</si>
  <si>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</si>
  <si>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</si>
  <si>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</si>
  <si>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</si>
  <si>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</si>
  <si>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</si>
  <si>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</si>
  <si>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</si>
  <si>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Scarbantia Íjász Egyesület</t>
  </si>
  <si>
    <t>Abonyi László Richárd</t>
  </si>
  <si>
    <t>Férfi reflex</t>
  </si>
  <si>
    <t>Tóth Mónika dr.</t>
  </si>
  <si>
    <t>Elekes Gergő</t>
  </si>
  <si>
    <t>Horváth Ádám</t>
  </si>
  <si>
    <t>Hóbaglyok ÍE</t>
  </si>
  <si>
    <t>Barbócz Judit</t>
  </si>
  <si>
    <t>Női reflex</t>
  </si>
  <si>
    <t>Férfi Barebow</t>
  </si>
  <si>
    <t>Férfi Csigás</t>
  </si>
  <si>
    <t>András Novákovics</t>
  </si>
  <si>
    <t>Kovács Ferenc</t>
  </si>
  <si>
    <t>Telitalálat Íjász Egyesület</t>
  </si>
  <si>
    <t>Balogh Mátyás László</t>
  </si>
  <si>
    <t>Évadnyitó MISZ</t>
  </si>
  <si>
    <t>Kaposvár DDR</t>
  </si>
  <si>
    <t>Malév Kupa  MISZ</t>
  </si>
  <si>
    <t>Debrecen ÉAR</t>
  </si>
  <si>
    <t>Miskolc ÉMR</t>
  </si>
  <si>
    <t>CEC I -SLO</t>
  </si>
  <si>
    <t>CEC II - CRO</t>
  </si>
  <si>
    <t>CEC III - SRB</t>
  </si>
  <si>
    <t>CEC IV -SLV</t>
  </si>
  <si>
    <t>CEC V- HUN</t>
  </si>
  <si>
    <t>Encsencs</t>
  </si>
  <si>
    <t>Budapest  BPMR</t>
  </si>
  <si>
    <t>DSZC-Letizia Sc Egyesület</t>
  </si>
  <si>
    <t>Nagy István</t>
  </si>
  <si>
    <t>Hajdú Íjász Klub SE</t>
  </si>
  <si>
    <t>Nagy József</t>
  </si>
  <si>
    <t>Kocsis Gábor</t>
  </si>
  <si>
    <t>Székely Béla</t>
  </si>
  <si>
    <t>16.</t>
  </si>
  <si>
    <t>17.</t>
  </si>
  <si>
    <t>Balogh Mátyás</t>
  </si>
  <si>
    <t>Dr Tóth Mónika</t>
  </si>
  <si>
    <t>Mesteríjász Kft</t>
  </si>
  <si>
    <t>Tar Ferenc Milán</t>
  </si>
  <si>
    <t>CM</t>
  </si>
  <si>
    <t>RM</t>
  </si>
  <si>
    <t>RW</t>
  </si>
  <si>
    <t>RM50+</t>
  </si>
  <si>
    <t>RW50+</t>
  </si>
  <si>
    <t>BM</t>
  </si>
  <si>
    <t>RMU21</t>
  </si>
  <si>
    <t>RWU21</t>
  </si>
  <si>
    <t>CMU21</t>
  </si>
  <si>
    <t>RM U21</t>
  </si>
  <si>
    <t>RM 50+</t>
  </si>
  <si>
    <t>RW U21</t>
  </si>
  <si>
    <t>RW 50+</t>
  </si>
  <si>
    <t>CM U21</t>
  </si>
  <si>
    <t>CM 50+</t>
  </si>
  <si>
    <t>Szíjártó László</t>
  </si>
  <si>
    <t>Ondrik Tibor</t>
  </si>
  <si>
    <t>Berényi József</t>
  </si>
  <si>
    <t>Kapos Íjász Egyesület</t>
  </si>
  <si>
    <t>Rácz Gyula</t>
  </si>
  <si>
    <t>DSZC-Letizia SC</t>
  </si>
  <si>
    <t>18.</t>
  </si>
  <si>
    <t>19.</t>
  </si>
  <si>
    <t>Lőrinci Ottó Botond</t>
  </si>
  <si>
    <t>Tóth Zsombor Ádám</t>
  </si>
  <si>
    <t>Kerecsen IE</t>
  </si>
  <si>
    <t>Kecskeméti IE</t>
  </si>
  <si>
    <t>Pénzügyör SE</t>
  </si>
  <si>
    <t>Örs Íjász Klub</t>
  </si>
  <si>
    <t>Varga Ferenc Dávid</t>
  </si>
  <si>
    <t>Tóth László</t>
  </si>
  <si>
    <t>Múltunk és Jövőnk Egyesület</t>
  </si>
  <si>
    <t>Ónodi Boglárka</t>
  </si>
  <si>
    <t>Szegedi Sportíjász Egyesület</t>
  </si>
  <si>
    <t>Laczkó Gábor</t>
  </si>
  <si>
    <t>Nagy Éva Borbála</t>
  </si>
  <si>
    <t>Balla Petra</t>
  </si>
  <si>
    <t>CW</t>
  </si>
  <si>
    <t>Női Csigás</t>
  </si>
  <si>
    <t>Antalics Péter Tamás</t>
  </si>
  <si>
    <t>Szomora Adrien</t>
  </si>
  <si>
    <t>Farkas Andrea</t>
  </si>
  <si>
    <t>Terepíjász Egyesület Ajka</t>
  </si>
  <si>
    <t>Kastélydombi SE</t>
  </si>
  <si>
    <t>Sipőcz Béla</t>
  </si>
  <si>
    <t>Csatlós Gábor</t>
  </si>
  <si>
    <t>Deli Barna</t>
  </si>
  <si>
    <t>Alpokalja Íjász Egyesület</t>
  </si>
  <si>
    <t>SegŐsdi HIE</t>
  </si>
  <si>
    <t>U21 Férfi reflex</t>
  </si>
  <si>
    <t>Nagy István Ferenc</t>
  </si>
  <si>
    <t>Márton Dávid István</t>
  </si>
  <si>
    <t>Cani di Carta Papírkutyák SE</t>
  </si>
  <si>
    <t>Czank Zoltán</t>
  </si>
  <si>
    <t>Kocsis Imre István</t>
  </si>
  <si>
    <t>Malév</t>
  </si>
  <si>
    <t>Csendes Ferenc</t>
  </si>
  <si>
    <t>Márkus Diána Mária</t>
  </si>
  <si>
    <t>Hétdombi KSE</t>
  </si>
  <si>
    <t>BW</t>
  </si>
  <si>
    <t>Férfi BB 50+</t>
  </si>
  <si>
    <t>BM50+</t>
  </si>
  <si>
    <t>Gulyás László Vilmos</t>
  </si>
  <si>
    <t>Támba Sándor</t>
  </si>
  <si>
    <t>Szijártó László</t>
  </si>
  <si>
    <t>Horváth Csaba</t>
  </si>
  <si>
    <t>Mátrai Farkasok HÍE</t>
  </si>
  <si>
    <t>Kistokaj Sportegyesület</t>
  </si>
  <si>
    <t>Hahn Árpád</t>
  </si>
  <si>
    <t>Keményfi Anna</t>
  </si>
  <si>
    <t>Szomora Adrienn</t>
  </si>
  <si>
    <t>Schweickhardt Zsuzsa</t>
  </si>
  <si>
    <t>Barsi Melinda</t>
  </si>
  <si>
    <t>Alibi Íjász Klub KSE</t>
  </si>
  <si>
    <t>Kanász-Nagy Attila</t>
  </si>
  <si>
    <t>Kistokaj SE</t>
  </si>
  <si>
    <t>Soós Péter Levente</t>
  </si>
  <si>
    <t>Alibi Íjász Közhasznú Egyesület</t>
  </si>
  <si>
    <t>Trecska Márk</t>
  </si>
  <si>
    <t>Női 50+ Csigás</t>
  </si>
  <si>
    <t>Férfi 50+ Csigás</t>
  </si>
  <si>
    <t>CW 50+</t>
  </si>
  <si>
    <t>Kolozsvári Lajos</t>
  </si>
  <si>
    <t>Haza-Húzó Íjász SE</t>
  </si>
  <si>
    <t>Jószai Zoltán</t>
  </si>
  <si>
    <t>Egri Vitézlő Iskola</t>
  </si>
  <si>
    <t>Pallagi Mihály</t>
  </si>
  <si>
    <t>Nagyhegyesi Íjász Egyesület</t>
  </si>
  <si>
    <t>Gyarmati István</t>
  </si>
  <si>
    <t>Ilcsik Mihály</t>
  </si>
  <si>
    <t>Győrszemere KSK</t>
  </si>
  <si>
    <t>Fekete Barna</t>
  </si>
  <si>
    <t>BW50+</t>
  </si>
  <si>
    <t>Női BB 50+</t>
  </si>
  <si>
    <t>Ilcsikné Grencsér Mónika</t>
  </si>
  <si>
    <t>Beke Róbert</t>
  </si>
  <si>
    <t>Mátrai Farkasok</t>
  </si>
  <si>
    <t>Tipográfia TE</t>
  </si>
  <si>
    <t>Dalmi Attila</t>
  </si>
  <si>
    <t>Mátrai farkasok HÍE</t>
  </si>
  <si>
    <t xml:space="preserve">Örkényi Lili </t>
  </si>
  <si>
    <t>Tóth Csaba</t>
  </si>
  <si>
    <t>Kao Chia Ting</t>
  </si>
  <si>
    <t>U21 Női reflex</t>
  </si>
  <si>
    <t>Férfi U21 Csigás</t>
  </si>
  <si>
    <t>Női U21 Csigás</t>
  </si>
  <si>
    <t>Női Barebow</t>
  </si>
  <si>
    <t>CWU21</t>
  </si>
  <si>
    <t>Női 50+ reflex</t>
  </si>
  <si>
    <t>Férfi 50+ Reflex</t>
  </si>
  <si>
    <t>Zilahi Zsolt</t>
  </si>
  <si>
    <t>Feketekese IE</t>
  </si>
  <si>
    <t>Gerőcs László</t>
  </si>
  <si>
    <t>Gnadig András Tamás</t>
  </si>
  <si>
    <t>Mesteríjász ÍSE</t>
  </si>
  <si>
    <t>Fejérné Simon Veronika</t>
  </si>
  <si>
    <t>Ráckeve Serege ÍSE</t>
  </si>
  <si>
    <t>Aranyi Zoltán</t>
  </si>
  <si>
    <t>Szabó Gyula</t>
  </si>
  <si>
    <t>Aranyi Károly</t>
  </si>
  <si>
    <t>Kós György</t>
  </si>
  <si>
    <t>Célpont 2010 Kft.</t>
  </si>
  <si>
    <t>Máté Gyöngyi</t>
  </si>
  <si>
    <t>Gergely Gábor</t>
  </si>
  <si>
    <t>Abonyi Richárd</t>
  </si>
  <si>
    <t>Jászter Botond</t>
  </si>
  <si>
    <t>Sárréti Íjász Club</t>
  </si>
  <si>
    <t>Falat Réka</t>
  </si>
  <si>
    <t>Lovász Balázs</t>
  </si>
  <si>
    <t>Buzás Károly</t>
  </si>
  <si>
    <t>Szőnyi Gabriella</t>
  </si>
  <si>
    <t>Férfi reflex (18 fő)</t>
  </si>
  <si>
    <t>Női reflex      (4 fő)</t>
  </si>
  <si>
    <t>U21 Férfi reflex           ( 6 fő)</t>
  </si>
  <si>
    <t>U21 Női reflex  ( 3 fő)</t>
  </si>
  <si>
    <t>Férfi reflex (28 fő)</t>
  </si>
  <si>
    <t>Női reflex (11 fő)</t>
  </si>
  <si>
    <t>U21 Női reflex (6 fő)</t>
  </si>
  <si>
    <t>Férfi Csigás (17 fő)</t>
  </si>
  <si>
    <t>Elekes Gergely</t>
  </si>
  <si>
    <t>Férfi U21 Csigás (4 fő)</t>
  </si>
  <si>
    <t>U21 Férfi reflex           (12 fő)</t>
  </si>
  <si>
    <t>Idő faktor</t>
  </si>
  <si>
    <t>Év</t>
  </si>
  <si>
    <t>Ott Balázs</t>
  </si>
  <si>
    <t>Simon Péter</t>
  </si>
  <si>
    <t>Férfi Csigás (18 fő)</t>
  </si>
  <si>
    <t>Női Csigás (6 fő)</t>
  </si>
  <si>
    <t>Dugmanicsné Dombai Beáta</t>
  </si>
  <si>
    <t>Férfi U21 Csigás (5 fő)</t>
  </si>
  <si>
    <t>Köteles István Attila</t>
  </si>
  <si>
    <t>Tüzes Béla</t>
  </si>
  <si>
    <t>Alsóörsi Sporegyesület</t>
  </si>
  <si>
    <t>Európai Íjászsportolók Alapítványa</t>
  </si>
  <si>
    <t>Barbócz Judit Éva</t>
  </si>
  <si>
    <t>U21 Férfi reflex           (9 fő)</t>
  </si>
  <si>
    <t>Férfi Csigás (8 fő)</t>
  </si>
  <si>
    <t>Női reflex    (3 fő)</t>
  </si>
  <si>
    <t>Férfi 50+ Reflex       (7 fő)</t>
  </si>
  <si>
    <t>Férfi reflex (22 fő)</t>
  </si>
  <si>
    <t>U21 Férfi reflex           (11 fő)</t>
  </si>
  <si>
    <t>U21 Női reflex (13 fő)</t>
  </si>
  <si>
    <t>Férfi Csigás (11 fő)</t>
  </si>
  <si>
    <t>Női reflex    (10 fő)</t>
  </si>
  <si>
    <t>Malév Kupa  MISZ/CEC II</t>
  </si>
  <si>
    <t>Palota Kupa Csapat OB</t>
  </si>
  <si>
    <t>KAPOSVÁR</t>
  </si>
  <si>
    <t>BORSOD kupa</t>
  </si>
  <si>
    <t>CEC III - CRO</t>
  </si>
  <si>
    <t>CEC V- SRB</t>
  </si>
  <si>
    <t>BM 50+</t>
  </si>
  <si>
    <t>BW 50+</t>
  </si>
  <si>
    <t>20.</t>
  </si>
  <si>
    <t>21.</t>
  </si>
  <si>
    <t>22.</t>
  </si>
  <si>
    <t>23.</t>
  </si>
  <si>
    <t>24.</t>
  </si>
  <si>
    <t>U21 Férfi reflex           (10 fő)</t>
  </si>
  <si>
    <t>Férfi reflex (15 fő)</t>
  </si>
  <si>
    <t>Férfi Csigás (13 fő)</t>
  </si>
  <si>
    <t>Férfi U21 Csigás (3 fő)</t>
  </si>
  <si>
    <t>Ranglista Pontszám Összesen</t>
  </si>
  <si>
    <t>RMU22</t>
  </si>
  <si>
    <t>RMU23</t>
  </si>
  <si>
    <t>Pályaíjász Országos Ranglista</t>
  </si>
  <si>
    <t>A  Regiós (kvalifikációs), Központi (GP) és az  Országos Bajnokság valamint a CEC fordulók versenyein elért eredméynek alapján.</t>
  </si>
  <si>
    <t>Elért pontszám 2023</t>
  </si>
  <si>
    <t>Elért pontszám 2022 vége</t>
  </si>
  <si>
    <t xml:space="preserve">Időfaktor modosított pontszám 2022 </t>
  </si>
  <si>
    <t>RWU22</t>
  </si>
  <si>
    <t>Férfi 50+ Reflex (8fő) -            NEM CEC KATEGÓRIA</t>
  </si>
  <si>
    <t>Férfi 50+ Csigás - NEM CEC KAT</t>
  </si>
  <si>
    <t>Férfi BB 50+ (NEM CEC KAT)</t>
  </si>
  <si>
    <t>Férfi Barebow (8 fő) - NEM CEC KAT</t>
  </si>
  <si>
    <t>Minimum az adott évben 3 versenyen, azonos kategóriában (csak kültéren), való részvételi feltétellel.</t>
  </si>
  <si>
    <t>Férfi Barebow 10 fő - NEM CEC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</si>
</sst>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666666"/>
      <name val="Open San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rgb="FF666666"/>
      <name val="Open Sans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0"/>
      <name val="Open Sans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scheme val="minor"/>
    </font>
    <font>
      <b/>
      <sz val="11"/>
      <color rgb="FFFF0000"/>
      <name val="Calibri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0" fillId="4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5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0" fillId="0" borderId="3" xfId="0" applyBorder="1"/>
    <xf numFmtId="0" fontId="7" fillId="0" borderId="3" xfId="0" applyFont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5" fillId="0" borderId="3" xfId="0" applyFont="1" applyBorder="1"/>
    <xf numFmtId="0" fontId="8" fillId="5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/>
    <xf numFmtId="0" fontId="10" fillId="11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right"/>
    </xf>
    <xf numFmtId="0" fontId="6" fillId="14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4" fillId="1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6" fillId="15" borderId="3" xfId="1" applyFont="1" applyFill="1" applyBorder="1" applyAlignment="1">
      <alignment wrapText="1"/>
    </xf>
    <xf numFmtId="0" fontId="16" fillId="0" borderId="3" xfId="1" applyFont="1" applyBorder="1"/>
    <xf numFmtId="0" fontId="7" fillId="16" borderId="3" xfId="0" applyFont="1" applyFill="1" applyBorder="1"/>
    <xf numFmtId="0" fontId="18" fillId="1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2" fillId="0" borderId="3" xfId="0" applyFont="1" applyBorder="1"/>
    <xf numFmtId="0" fontId="19" fillId="0" borderId="3" xfId="0" applyFont="1" applyBorder="1" applyAlignment="1">
      <alignment horizontal="left" vertical="center" wrapText="1"/>
    </xf>
    <xf numFmtId="0" fontId="3" fillId="0" borderId="3" xfId="0" applyFont="1" applyBorder="1"/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0" fillId="8" borderId="3" xfId="0" applyFill="1" applyBorder="1" applyAlignment="1">
      <alignment horizontal="center"/>
    </xf>
    <xf numFmtId="0" fontId="0" fillId="8" borderId="3" xfId="0" applyFill="1" applyBorder="1"/>
    <xf numFmtId="0" fontId="5" fillId="8" borderId="3" xfId="0" applyFont="1" applyFill="1" applyBorder="1"/>
    <xf numFmtId="0" fontId="7" fillId="8" borderId="3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6" fillId="8" borderId="3" xfId="1" applyFont="1" applyFill="1" applyBorder="1" applyAlignment="1">
      <alignment wrapText="1"/>
    </xf>
    <xf numFmtId="0" fontId="16" fillId="8" borderId="3" xfId="1" applyFont="1" applyFill="1" applyBorder="1"/>
    <xf numFmtId="0" fontId="7" fillId="8" borderId="3" xfId="0" applyFont="1" applyFill="1" applyBorder="1"/>
    <xf numFmtId="0" fontId="16" fillId="0" borderId="3" xfId="1" applyFont="1" applyBorder="1" applyAlignment="1">
      <alignment wrapText="1"/>
    </xf>
    <xf numFmtId="0" fontId="7" fillId="0" borderId="3" xfId="0" applyFont="1" applyBorder="1"/>
    <xf numFmtId="0" fontId="7" fillId="0" borderId="7" xfId="0" applyFont="1" applyBorder="1" applyAlignment="1">
      <alignment wrapText="1"/>
    </xf>
    <xf numFmtId="0" fontId="18" fillId="14" borderId="3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/>
    <xf numFmtId="9" fontId="0" fillId="6" borderId="0" xfId="2" applyFont="1" applyFill="1" applyAlignment="1">
      <alignment horizontal="right"/>
    </xf>
    <xf numFmtId="9" fontId="0" fillId="0" borderId="0" xfId="2" applyFont="1"/>
    <xf numFmtId="0" fontId="11" fillId="1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18" fillId="14" borderId="3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20" fillId="0" borderId="0" xfId="0" applyFont="1"/>
    <xf numFmtId="0" fontId="18" fillId="0" borderId="0" xfId="0" applyFont="1"/>
    <xf numFmtId="0" fontId="27" fillId="0" borderId="0" xfId="0" applyFont="1"/>
    <xf numFmtId="9" fontId="12" fillId="0" borderId="3" xfId="2" applyFont="1" applyBorder="1" applyAlignment="1">
      <alignment horizontal="center"/>
    </xf>
    <xf numFmtId="9" fontId="14" fillId="14" borderId="3" xfId="2" applyFont="1" applyFill="1" applyBorder="1" applyAlignment="1">
      <alignment horizontal="center" vertical="center" wrapText="1"/>
    </xf>
    <xf numFmtId="9" fontId="14" fillId="14" borderId="3" xfId="2" applyFont="1" applyFill="1" applyBorder="1" applyAlignment="1">
      <alignment horizontal="center" vertical="center"/>
    </xf>
    <xf numFmtId="9" fontId="13" fillId="0" borderId="3" xfId="2" applyFont="1" applyBorder="1" applyAlignment="1">
      <alignment wrapText="1"/>
    </xf>
    <xf numFmtId="0" fontId="3" fillId="14" borderId="3" xfId="0" applyFont="1" applyFill="1" applyBorder="1"/>
    <xf numFmtId="0" fontId="12" fillId="0" borderId="0" xfId="0" applyFont="1"/>
    <xf numFmtId="0" fontId="28" fillId="0" borderId="3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3" fillId="0" borderId="8" xfId="0" applyFont="1" applyBorder="1"/>
    <xf numFmtId="0" fontId="18" fillId="12" borderId="0" xfId="0" applyFont="1" applyFill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 wrapText="1"/>
    </xf>
    <xf numFmtId="4" fontId="5" fillId="17" borderId="3" xfId="0" applyNumberFormat="1" applyFont="1" applyFill="1" applyBorder="1"/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3" fillId="16" borderId="3" xfId="0" applyFont="1" applyFill="1" applyBorder="1"/>
    <xf numFmtId="0" fontId="19" fillId="0" borderId="0" xfId="0" applyFont="1" applyAlignment="1">
      <alignment horizontal="left" vertical="center" wrapText="1"/>
    </xf>
    <xf numFmtId="0" fontId="21" fillId="0" borderId="0" xfId="0" applyFont="1"/>
    <xf numFmtId="0" fontId="8" fillId="5" borderId="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5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31" fillId="0" borderId="5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vertical="center" textRotation="90" wrapText="1"/>
    </xf>
  </cellXfs>
  <cellStyles count="3">
    <cellStyle name="Normál" xfId="0" builtinId="0"/>
    <cellStyle name="Normál 4" xfId="1" xr:uid="{00000000-0005-0000-0000-000001000000}"/>
    <cellStyle name="Százalék" xfId="2" builtinId="5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áblázat3" displayName="Táblázat3" ref="AB7:AC12" totalsRowShown="0" dataDxfId="145">
  <autoFilter ref="AB7:AC12" xr:uid="{00000000-0009-0000-0100-000005000000}"/>
  <sortState xmlns:xlrd2="http://schemas.microsoft.com/office/spreadsheetml/2017/richdata2" ref="Y6:Z9">
    <sortCondition descending="1" ref="Y3:Y7"/>
  </sortState>
  <tableColumns count="2">
    <tableColumn id="1" xr3:uid="{00000000-0010-0000-0000-000001000000}" name="Év" dataDxfId="144"/>
    <tableColumn id="2" xr3:uid="{00000000-0010-0000-0000-000002000000}" name="Idő faktor" dataDxfId="143"/>
  </tableColumns>
  <tableStyleInfo name="TableStyleMedium2" showFirstColumn="0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9000000}" name="Táblázat25814202326102537" displayName="Táblázat25814202326102537" ref="M28:R46" totalsRowShown="0" dataDxfId="110">
  <autoFilter ref="M28:R46" xr:uid="{00000000-0009-0000-0100-000024000000}"/>
  <sortState xmlns:xlrd2="http://schemas.microsoft.com/office/spreadsheetml/2017/richdata2" ref="M29:R46">
    <sortCondition descending="1" ref="P3:P21"/>
  </sortState>
  <tableColumns count="6">
    <tableColumn id="1" xr3:uid="{00000000-0010-0000-0900-000001000000}" name="Verseny szabályrendszer" dataDxfId="109"/>
    <tableColumn id="6" xr3:uid="{00000000-0010-0000-0900-000006000000}" name="Verseny típusa" dataDxfId="108"/>
    <tableColumn id="5" xr3:uid="{00000000-0010-0000-0900-000005000000}" name="Korcsoport" dataDxfId="107"/>
    <tableColumn id="2" xr3:uid="{00000000-0010-0000-0900-000002000000}" name="Verseny neve" dataDxfId="106"/>
    <tableColumn id="3" xr3:uid="{00000000-0010-0000-0900-000003000000}" name="Verseny rövidítése" dataDxfId="105"/>
    <tableColumn id="4" xr3:uid="{00000000-0010-0000-0900-000004000000}" name="Verseny faktor" dataDxfId="104"/>
  </tableColumns>
  <tableStyleInfo name="TableStyleMedium2" showFirstColumn="0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A000000}" name="Táblázat4361218212421138" displayName="Táblázat4361218212421138" ref="M3:N19" totalsRowShown="0" dataDxfId="103">
  <autoFilter ref="M3:N19" xr:uid="{00000000-0009-0000-0100-000025000000}"/>
  <tableColumns count="2">
    <tableColumn id="1" xr3:uid="{00000000-0010-0000-0A00-000001000000}" name="Helyezés" dataDxfId="102"/>
    <tableColumn id="2" xr3:uid="{00000000-0010-0000-0A00-000002000000}" name="Helyezés pontszám" dataDxfId="101"/>
  </tableColumns>
  <tableStyleInfo name="TableStyleMedium2" showFirstColumn="0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B000000}" name="Táblázat5471319222592439" displayName="Táblázat5471319222592439" ref="P3:Q12" totalsRowShown="0" dataDxfId="100">
  <autoFilter ref="P3:Q12" xr:uid="{00000000-0009-0000-0100-000026000000}"/>
  <tableColumns count="2">
    <tableColumn id="1" xr3:uid="{00000000-0010-0000-0B00-000001000000}" name="Versenyzők száma" dataDxfId="99"/>
    <tableColumn id="2" xr3:uid="{00000000-0010-0000-0B00-000002000000}" name="Mennyiség faktor" dataDxfId="98"/>
  </tableColumns>
  <tableStyleInfo name="TableStyleMedium2" showFirstColumn="0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C000000}" name="Táblázat25814202326102540" displayName="Táblázat25814202326102540" ref="M28:R46" totalsRowShown="0" dataDxfId="97">
  <autoFilter ref="M28:R46" xr:uid="{00000000-0009-0000-0100-000027000000}"/>
  <sortState xmlns:xlrd2="http://schemas.microsoft.com/office/spreadsheetml/2017/richdata2" ref="M29:R46">
    <sortCondition descending="1" ref="P3:P21"/>
  </sortState>
  <tableColumns count="6">
    <tableColumn id="1" xr3:uid="{00000000-0010-0000-0C00-000001000000}" name="Verseny szabályrendszer" dataDxfId="96"/>
    <tableColumn id="6" xr3:uid="{00000000-0010-0000-0C00-000006000000}" name="Verseny típusa" dataDxfId="95"/>
    <tableColumn id="5" xr3:uid="{00000000-0010-0000-0C00-000005000000}" name="Korcsoport" dataDxfId="94"/>
    <tableColumn id="2" xr3:uid="{00000000-0010-0000-0C00-000002000000}" name="Verseny neve" dataDxfId="93"/>
    <tableColumn id="3" xr3:uid="{00000000-0010-0000-0C00-000003000000}" name="Verseny rövidítése" dataDxfId="92"/>
    <tableColumn id="4" xr3:uid="{00000000-0010-0000-0C00-000004000000}" name="Verseny faktor" dataDxfId="91"/>
  </tableColumns>
  <tableStyleInfo name="TableStyleMedium2" showFirstColumn="0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D000000}" name="Táblázat4361218212421126" displayName="Táblázat4361218212421126" ref="M3:N19" totalsRowShown="0" dataDxfId="90">
  <autoFilter ref="M3:N19" xr:uid="{00000000-0009-0000-0100-000019000000}"/>
  <tableColumns count="2">
    <tableColumn id="1" xr3:uid="{00000000-0010-0000-0D00-000001000000}" name="Helyezés" dataDxfId="89"/>
    <tableColumn id="2" xr3:uid="{00000000-0010-0000-0D00-000002000000}" name="Helyezés pontszám" dataDxfId="88"/>
  </tableColumns>
  <tableStyleInfo name="TableStyleMedium2" showFirstColumn="0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E000000}" name="Táblázat5471319222592427" displayName="Táblázat5471319222592427" ref="P3:Q12" totalsRowShown="0" dataDxfId="87">
  <autoFilter ref="P3:Q12" xr:uid="{00000000-0009-0000-0100-00001A000000}"/>
  <tableColumns count="2">
    <tableColumn id="1" xr3:uid="{00000000-0010-0000-0E00-000001000000}" name="Versenyzők száma" dataDxfId="86"/>
    <tableColumn id="2" xr3:uid="{00000000-0010-0000-0E00-000002000000}" name="Mennyiség faktor" dataDxfId="85"/>
  </tableColumns>
  <tableStyleInfo name="TableStyleMedium2" showFirstColumn="0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F000000}" name="Táblázat25814202326102528" displayName="Táblázat25814202326102528" ref="M28:R46" totalsRowShown="0" dataDxfId="84">
  <autoFilter ref="M28:R46" xr:uid="{00000000-0009-0000-0100-00001B000000}"/>
  <sortState xmlns:xlrd2="http://schemas.microsoft.com/office/spreadsheetml/2017/richdata2" ref="M29:R46">
    <sortCondition descending="1" ref="P3:P21"/>
  </sortState>
  <tableColumns count="6">
    <tableColumn id="1" xr3:uid="{00000000-0010-0000-0F00-000001000000}" name="Verseny szabályrendszer" dataDxfId="83"/>
    <tableColumn id="6" xr3:uid="{00000000-0010-0000-0F00-000006000000}" name="Verseny típusa" dataDxfId="82"/>
    <tableColumn id="5" xr3:uid="{00000000-0010-0000-0F00-000005000000}" name="Korcsoport" dataDxfId="81"/>
    <tableColumn id="2" xr3:uid="{00000000-0010-0000-0F00-000002000000}" name="Verseny neve" dataDxfId="80"/>
    <tableColumn id="3" xr3:uid="{00000000-0010-0000-0F00-000003000000}" name="Verseny rövidítése" dataDxfId="79"/>
    <tableColumn id="4" xr3:uid="{00000000-0010-0000-0F00-000004000000}" name="Verseny faktor" dataDxfId="78"/>
  </tableColumns>
  <tableStyleInfo name="TableStyleMedium2" showFirstColumn="0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0000000}" name="Táblázat43612182124211" displayName="Táblázat43612182124211" ref="M3:N19" totalsRowShown="0" dataDxfId="77">
  <autoFilter ref="M3:N19" xr:uid="{00000000-0009-0000-0100-00000A000000}"/>
  <tableColumns count="2">
    <tableColumn id="1" xr3:uid="{00000000-0010-0000-1000-000001000000}" name="Helyezés" dataDxfId="76"/>
    <tableColumn id="2" xr3:uid="{00000000-0010-0000-1000-000002000000}" name="Helyezés pontszám" dataDxfId="75"/>
  </tableColumns>
  <tableStyleInfo name="TableStyleMedium2" showFirstColumn="0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1000000}" name="Táblázat54713192225924" displayName="Táblázat54713192225924" ref="P3:Q12" totalsRowShown="0" dataDxfId="74">
  <autoFilter ref="P3:Q12" xr:uid="{00000000-0009-0000-0100-000017000000}"/>
  <tableColumns count="2">
    <tableColumn id="1" xr3:uid="{00000000-0010-0000-1100-000001000000}" name="Versenyzők száma" dataDxfId="73"/>
    <tableColumn id="2" xr3:uid="{00000000-0010-0000-1100-000002000000}" name="Mennyiség faktor" dataDxfId="72"/>
  </tableColumns>
  <tableStyleInfo name="TableStyleMedium2" showFirstColumn="0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2000000}" name="Táblázat258142023261025" displayName="Táblázat258142023261025" ref="M28:R46" totalsRowShown="0" dataDxfId="71">
  <autoFilter ref="M28:R46" xr:uid="{00000000-0009-0000-0100-000018000000}"/>
  <sortState xmlns:xlrd2="http://schemas.microsoft.com/office/spreadsheetml/2017/richdata2" ref="M29:R46">
    <sortCondition descending="1" ref="P3:P21"/>
  </sortState>
  <tableColumns count="6">
    <tableColumn id="1" xr3:uid="{00000000-0010-0000-1200-000001000000}" name="Verseny szabályrendszer" dataDxfId="70"/>
    <tableColumn id="6" xr3:uid="{00000000-0010-0000-1200-000006000000}" name="Verseny típusa" dataDxfId="69"/>
    <tableColumn id="5" xr3:uid="{00000000-0010-0000-1200-000005000000}" name="Korcsoport" dataDxfId="68"/>
    <tableColumn id="2" xr3:uid="{00000000-0010-0000-1200-000002000000}" name="Verseny neve" dataDxfId="67"/>
    <tableColumn id="3" xr3:uid="{00000000-0010-0000-1200-000003000000}" name="Verseny rövidítése" dataDxfId="66"/>
    <tableColumn id="4" xr3:uid="{00000000-0010-0000-1200-000004000000}" name="Verseny faktor" dataDxfId="65"/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áblázat436121821242" displayName="Táblázat436121821242" ref="M3:N19" totalsRowShown="0" dataDxfId="142">
  <autoFilter ref="M3:N19" xr:uid="{00000000-0009-0000-0100-000001000000}"/>
  <tableColumns count="2">
    <tableColumn id="1" xr3:uid="{00000000-0010-0000-0100-000001000000}" name="Helyezés" dataDxfId="141"/>
    <tableColumn id="2" xr3:uid="{00000000-0010-0000-0100-000002000000}" name="Helyezés pontszám" dataDxfId="140"/>
  </tableColumns>
  <tableStyleInfo name="TableStyleMedium2" showFirstColumn="0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3000000}" name="Táblázat436121821242113813" displayName="Táblázat436121821242113813" ref="M3:N19" totalsRowShown="0" dataDxfId="64">
  <autoFilter ref="M3:N19" xr:uid="{00000000-0009-0000-0100-00000C000000}"/>
  <tableColumns count="2">
    <tableColumn id="1" xr3:uid="{00000000-0010-0000-1300-000001000000}" name="Helyezés" dataDxfId="63"/>
    <tableColumn id="2" xr3:uid="{00000000-0010-0000-1300-000002000000}" name="Helyezés pontszám" dataDxfId="62"/>
  </tableColumns>
  <tableStyleInfo name="TableStyleMedium2" showFirstColumn="0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4000000}" name="Táblázat547131922259243914" displayName="Táblázat547131922259243914" ref="P3:Q12" totalsRowShown="0" dataDxfId="61">
  <autoFilter ref="P3:Q12" xr:uid="{00000000-0009-0000-0100-00000D000000}"/>
  <tableColumns count="2">
    <tableColumn id="1" xr3:uid="{00000000-0010-0000-1400-000001000000}" name="Versenyzők száma" dataDxfId="60"/>
    <tableColumn id="2" xr3:uid="{00000000-0010-0000-1400-000002000000}" name="Mennyiség faktor" dataDxfId="59"/>
  </tableColumns>
  <tableStyleInfo name="TableStyleMedium2" showFirstColumn="0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5000000}" name="Táblázat2581420232610254015" displayName="Táblázat2581420232610254015" ref="M28:R50" totalsRowShown="0" dataDxfId="58">
  <autoFilter ref="M28:R50" xr:uid="{00000000-0009-0000-0100-00000E000000}"/>
  <sortState xmlns:xlrd2="http://schemas.microsoft.com/office/spreadsheetml/2017/richdata2" ref="M29:R46">
    <sortCondition descending="1" ref="P3:P21"/>
  </sortState>
  <tableColumns count="6">
    <tableColumn id="1" xr3:uid="{00000000-0010-0000-1500-000001000000}" name="Verseny szabályrendszer" dataDxfId="57"/>
    <tableColumn id="6" xr3:uid="{00000000-0010-0000-1500-000006000000}" name="Verseny típusa" dataDxfId="56"/>
    <tableColumn id="5" xr3:uid="{00000000-0010-0000-1500-000005000000}" name="Korcsoport" dataDxfId="55"/>
    <tableColumn id="2" xr3:uid="{00000000-0010-0000-1500-000002000000}" name="Verseny neve" dataDxfId="54"/>
    <tableColumn id="3" xr3:uid="{00000000-0010-0000-1500-000003000000}" name="Verseny rövidítése" dataDxfId="53"/>
    <tableColumn id="4" xr3:uid="{00000000-0010-0000-1500-000004000000}" name="Verseny faktor" dataDxfId="52"/>
  </tableColumns>
  <tableStyleInfo name="TableStyleMedium2" showFirstColumn="0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6000000}" name="Táblázat436121821242113" displayName="Táblázat436121821242113" ref="M3:N19" totalsRowShown="0" dataDxfId="51">
  <autoFilter ref="M3:N19" xr:uid="{00000000-0009-0000-0100-000002000000}"/>
  <tableColumns count="2">
    <tableColumn id="1" xr3:uid="{00000000-0010-0000-1600-000001000000}" name="Helyezés" dataDxfId="50"/>
    <tableColumn id="2" xr3:uid="{00000000-0010-0000-1600-000002000000}" name="Helyezés pontszám" dataDxfId="49"/>
  </tableColumns>
  <tableStyleInfo name="TableStyleMedium2" showFirstColumn="0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7000000}" name="Táblázat547131922259244" displayName="Táblázat547131922259244" ref="P3:Q12" totalsRowShown="0" dataDxfId="48">
  <autoFilter ref="P3:Q12" xr:uid="{00000000-0009-0000-0100-000003000000}"/>
  <tableColumns count="2">
    <tableColumn id="1" xr3:uid="{00000000-0010-0000-1700-000001000000}" name="Versenyzők száma" dataDxfId="47"/>
    <tableColumn id="2" xr3:uid="{00000000-0010-0000-1700-000002000000}" name="Mennyiség faktor" dataDxfId="46"/>
  </tableColumns>
  <tableStyleInfo name="TableStyleMedium2" showFirstColumn="0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8000000}" name="Táblázat2581420232610255" displayName="Táblázat2581420232610255" ref="M28:R46" totalsRowShown="0" dataDxfId="45">
  <autoFilter ref="M28:R46" xr:uid="{00000000-0009-0000-0100-000004000000}"/>
  <sortState xmlns:xlrd2="http://schemas.microsoft.com/office/spreadsheetml/2017/richdata2" ref="M29:R46">
    <sortCondition descending="1" ref="P3:P21"/>
  </sortState>
  <tableColumns count="6">
    <tableColumn id="1" xr3:uid="{00000000-0010-0000-1800-000001000000}" name="Verseny szabályrendszer" dataDxfId="44"/>
    <tableColumn id="6" xr3:uid="{00000000-0010-0000-1800-000006000000}" name="Verseny típusa" dataDxfId="43"/>
    <tableColumn id="5" xr3:uid="{00000000-0010-0000-1800-000005000000}" name="Korcsoport" dataDxfId="42"/>
    <tableColumn id="2" xr3:uid="{00000000-0010-0000-1800-000002000000}" name="Verseny neve" dataDxfId="41"/>
    <tableColumn id="3" xr3:uid="{00000000-0010-0000-1800-000003000000}" name="Verseny rövidítése" dataDxfId="40"/>
    <tableColumn id="4" xr3:uid="{00000000-0010-0000-1800-000004000000}" name="Verseny faktor" dataDxfId="39"/>
  </tableColumns>
  <tableStyleInfo name="TableStyleMedium2" showFirstColumn="0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9000000}" name="Táblázat4361218212421137" displayName="Táblázat4361218212421137" ref="M3:N19" totalsRowShown="0" dataDxfId="38">
  <autoFilter ref="M3:N19" xr:uid="{00000000-0009-0000-0100-000006000000}"/>
  <tableColumns count="2">
    <tableColumn id="1" xr3:uid="{00000000-0010-0000-1900-000001000000}" name="Helyezés" dataDxfId="37"/>
    <tableColumn id="2" xr3:uid="{00000000-0010-0000-1900-000002000000}" name="Helyezés pontszám" dataDxfId="36"/>
  </tableColumns>
  <tableStyleInfo name="TableStyleMedium2" showFirstColumn="0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A000000}" name="Táblázat5471319222592448" displayName="Táblázat5471319222592448" ref="P3:Q12" totalsRowShown="0" dataDxfId="35">
  <autoFilter ref="P3:Q12" xr:uid="{00000000-0009-0000-0100-000007000000}"/>
  <tableColumns count="2">
    <tableColumn id="1" xr3:uid="{00000000-0010-0000-1A00-000001000000}" name="Versenyzők száma" dataDxfId="34"/>
    <tableColumn id="2" xr3:uid="{00000000-0010-0000-1A00-000002000000}" name="Mennyiség faktor" dataDxfId="33"/>
  </tableColumns>
  <tableStyleInfo name="TableStyleMedium2" showFirstColumn="0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B000000}" name="Táblázat258142023261025512" displayName="Táblázat258142023261025512" ref="M28:R46" totalsRowShown="0" dataDxfId="32">
  <autoFilter ref="M28:R46" xr:uid="{00000000-0009-0000-0100-00000B000000}"/>
  <sortState xmlns:xlrd2="http://schemas.microsoft.com/office/spreadsheetml/2017/richdata2" ref="M29:R46">
    <sortCondition descending="1" ref="P3:P21"/>
  </sortState>
  <tableColumns count="6">
    <tableColumn id="1" xr3:uid="{00000000-0010-0000-1B00-000001000000}" name="Verseny szabályrendszer" dataDxfId="31"/>
    <tableColumn id="6" xr3:uid="{00000000-0010-0000-1B00-000006000000}" name="Verseny típusa" dataDxfId="30"/>
    <tableColumn id="5" xr3:uid="{00000000-0010-0000-1B00-000005000000}" name="Korcsoport" dataDxfId="29"/>
    <tableColumn id="2" xr3:uid="{00000000-0010-0000-1B00-000002000000}" name="Verseny neve" dataDxfId="28"/>
    <tableColumn id="3" xr3:uid="{00000000-0010-0000-1B00-000003000000}" name="Verseny rövidítése" dataDxfId="27"/>
    <tableColumn id="4" xr3:uid="{00000000-0010-0000-1B00-000004000000}" name="Verseny faktor" dataDxfId="26"/>
  </tableColumns>
  <tableStyleInfo name="TableStyleMedium2" showFirstColumn="0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C000000}" name="Táblázat436121821242113716" displayName="Táblázat436121821242113716" ref="M3:N19" totalsRowShown="0" dataDxfId="25">
  <autoFilter ref="M3:N19" xr:uid="{00000000-0009-0000-0100-00000F000000}"/>
  <tableColumns count="2">
    <tableColumn id="1" xr3:uid="{00000000-0010-0000-1C00-000001000000}" name="Helyezés" dataDxfId="24"/>
    <tableColumn id="2" xr3:uid="{00000000-0010-0000-1C00-000002000000}" name="Helyezés pontszám" dataDxfId="23"/>
  </tableColumns>
  <tableStyleInfo name="TableStyleMedium2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áblázat547131922259" displayName="Táblázat547131922259" ref="P3:Q12" totalsRowShown="0" dataDxfId="139">
  <autoFilter ref="P3:Q12" xr:uid="{00000000-0009-0000-0100-000008000000}"/>
  <tableColumns count="2">
    <tableColumn id="1" xr3:uid="{00000000-0010-0000-0200-000001000000}" name="Versenyzők száma" dataDxfId="138"/>
    <tableColumn id="2" xr3:uid="{00000000-0010-0000-0200-000002000000}" name="Mennyiség faktor" dataDxfId="137"/>
  </tableColumns>
  <tableStyleInfo name="TableStyleMedium2" showFirstColumn="0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D000000}" name="Táblázat547131922259244817" displayName="Táblázat547131922259244817" ref="P3:Q12" totalsRowShown="0" dataDxfId="22">
  <autoFilter ref="P3:Q12" xr:uid="{00000000-0009-0000-0100-000010000000}"/>
  <tableColumns count="2">
    <tableColumn id="1" xr3:uid="{00000000-0010-0000-1D00-000001000000}" name="Versenyzők száma" dataDxfId="21"/>
    <tableColumn id="2" xr3:uid="{00000000-0010-0000-1D00-000002000000}" name="Mennyiség faktor" dataDxfId="20"/>
  </tableColumns>
  <tableStyleInfo name="TableStyleMedium2" showFirstColumn="0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E000000}" name="Táblázat25814202326102551218" displayName="Táblázat25814202326102551218" ref="M28:R46" totalsRowShown="0" dataDxfId="19">
  <autoFilter ref="M28:R46" xr:uid="{00000000-0009-0000-0100-000011000000}"/>
  <sortState xmlns:xlrd2="http://schemas.microsoft.com/office/spreadsheetml/2017/richdata2" ref="M29:R46">
    <sortCondition descending="1" ref="P3:P21"/>
  </sortState>
  <tableColumns count="6">
    <tableColumn id="1" xr3:uid="{00000000-0010-0000-1E00-000001000000}" name="Verseny szabályrendszer" dataDxfId="18"/>
    <tableColumn id="6" xr3:uid="{00000000-0010-0000-1E00-000006000000}" name="Verseny típusa" dataDxfId="17"/>
    <tableColumn id="5" xr3:uid="{00000000-0010-0000-1E00-000005000000}" name="Korcsoport" dataDxfId="16"/>
    <tableColumn id="2" xr3:uid="{00000000-0010-0000-1E00-000002000000}" name="Verseny neve" dataDxfId="15"/>
    <tableColumn id="3" xr3:uid="{00000000-0010-0000-1E00-000003000000}" name="Verseny rövidítése" dataDxfId="14"/>
    <tableColumn id="4" xr3:uid="{00000000-0010-0000-1E00-000004000000}" name="Verseny faktor" dataDxfId="13"/>
  </tableColumns>
  <tableStyleInfo name="TableStyleMedium2" showFirstColumn="0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F000000}" name="Táblázat43612182124211371619" displayName="Táblázat43612182124211371619" ref="M3:N19" totalsRowShown="0" dataDxfId="12">
  <autoFilter ref="M3:N19" xr:uid="{00000000-0009-0000-0100-000012000000}"/>
  <tableColumns count="2">
    <tableColumn id="1" xr3:uid="{00000000-0010-0000-1F00-000001000000}" name="Helyezés" dataDxfId="11"/>
    <tableColumn id="2" xr3:uid="{00000000-0010-0000-1F00-000002000000}" name="Helyezés pontszám" dataDxfId="10"/>
  </tableColumns>
  <tableStyleInfo name="TableStyleMedium2" showFirstColumn="0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20000000}" name="Táblázat54713192225924481720" displayName="Táblázat54713192225924481720" ref="P3:Q12" totalsRowShown="0" dataDxfId="9">
  <autoFilter ref="P3:Q12" xr:uid="{00000000-0009-0000-0100-000013000000}"/>
  <tableColumns count="2">
    <tableColumn id="1" xr3:uid="{00000000-0010-0000-2000-000001000000}" name="Versenyzők száma" dataDxfId="8"/>
    <tableColumn id="2" xr3:uid="{00000000-0010-0000-2000-000002000000}" name="Mennyiség faktor" dataDxfId="7"/>
  </tableColumns>
  <tableStyleInfo name="TableStyleMedium2" showFirstColumn="0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21000000}" name="Táblázat2581420232610255121821" displayName="Táblázat2581420232610255121821" ref="M28:R46" totalsRowShown="0" dataDxfId="6">
  <autoFilter ref="M28:R46" xr:uid="{00000000-0009-0000-0100-000014000000}"/>
  <sortState xmlns:xlrd2="http://schemas.microsoft.com/office/spreadsheetml/2017/richdata2" ref="M29:R46">
    <sortCondition descending="1" ref="P3:P21"/>
  </sortState>
  <tableColumns count="6">
    <tableColumn id="1" xr3:uid="{00000000-0010-0000-2100-000001000000}" name="Verseny szabályrendszer" dataDxfId="5"/>
    <tableColumn id="6" xr3:uid="{00000000-0010-0000-2100-000006000000}" name="Verseny típusa" dataDxfId="4"/>
    <tableColumn id="5" xr3:uid="{00000000-0010-0000-2100-000005000000}" name="Korcsoport" dataDxfId="3"/>
    <tableColumn id="2" xr3:uid="{00000000-0010-0000-2100-000002000000}" name="Verseny neve" dataDxfId="2"/>
    <tableColumn id="3" xr3:uid="{00000000-0010-0000-2100-000003000000}" name="Verseny rövidítése" dataDxfId="1"/>
    <tableColumn id="4" xr3:uid="{00000000-0010-0000-2100-000004000000}" name="Verseny faktor" dataDxfId="0"/>
  </tableColumns>
  <tableStyleInfo name="TableStyleMedium2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áblázat2581420232610" displayName="Táblázat2581420232610" ref="M28:R46" totalsRowShown="0" dataDxfId="136">
  <autoFilter ref="M28:R46" xr:uid="{00000000-0009-0000-0100-000009000000}"/>
  <sortState xmlns:xlrd2="http://schemas.microsoft.com/office/spreadsheetml/2017/richdata2" ref="M18:R35">
    <sortCondition descending="1" ref="P3:P21"/>
  </sortState>
  <tableColumns count="6">
    <tableColumn id="1" xr3:uid="{00000000-0010-0000-0300-000001000000}" name="Verseny szabályrendszer" dataDxfId="135"/>
    <tableColumn id="6" xr3:uid="{00000000-0010-0000-0300-000006000000}" name="Verseny típusa" dataDxfId="134"/>
    <tableColumn id="5" xr3:uid="{00000000-0010-0000-0300-000005000000}" name="Korcsoport" dataDxfId="133"/>
    <tableColumn id="2" xr3:uid="{00000000-0010-0000-0300-000002000000}" name="Verseny neve" dataDxfId="132"/>
    <tableColumn id="3" xr3:uid="{00000000-0010-0000-0300-000003000000}" name="Verseny rövidítése" dataDxfId="131"/>
    <tableColumn id="4" xr3:uid="{00000000-0010-0000-0300-000004000000}" name="Verseny faktor" dataDxfId="130"/>
  </tableColumns>
  <tableStyleInfo name="TableStyleMedium2" showFirstColumn="0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4000000}" name="Táblázat4361218212421132" displayName="Táblázat4361218212421132" ref="M3:N19" totalsRowShown="0" dataDxfId="129">
  <autoFilter ref="M3:N19" xr:uid="{00000000-0009-0000-0100-00001F000000}"/>
  <tableColumns count="2">
    <tableColumn id="1" xr3:uid="{00000000-0010-0000-0400-000001000000}" name="Helyezés" dataDxfId="128"/>
    <tableColumn id="2" xr3:uid="{00000000-0010-0000-0400-000002000000}" name="Helyezés pontszám" dataDxfId="127"/>
  </tableColumns>
  <tableStyleInfo name="TableStyleMedium2" showFirstColumn="0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5000000}" name="Táblázat5471319222592433" displayName="Táblázat5471319222592433" ref="P3:Q12" totalsRowShown="0" dataDxfId="126">
  <autoFilter ref="P3:Q12" xr:uid="{00000000-0009-0000-0100-000020000000}"/>
  <tableColumns count="2">
    <tableColumn id="1" xr3:uid="{00000000-0010-0000-0500-000001000000}" name="Versenyzők száma" dataDxfId="125"/>
    <tableColumn id="2" xr3:uid="{00000000-0010-0000-0500-000002000000}" name="Mennyiség faktor" dataDxfId="124"/>
  </tableColumns>
  <tableStyleInfo name="TableStyleMedium2" showFirstColumn="0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6000000}" name="Táblázat25814202326102534" displayName="Táblázat25814202326102534" ref="M28:R48" totalsRowShown="0" dataDxfId="123">
  <autoFilter ref="M28:R48" xr:uid="{00000000-0009-0000-0100-000021000000}"/>
  <sortState xmlns:xlrd2="http://schemas.microsoft.com/office/spreadsheetml/2017/richdata2" ref="M29:R46">
    <sortCondition descending="1" ref="P3:P21"/>
  </sortState>
  <tableColumns count="6">
    <tableColumn id="1" xr3:uid="{00000000-0010-0000-0600-000001000000}" name="Verseny szabályrendszer" dataDxfId="122"/>
    <tableColumn id="6" xr3:uid="{00000000-0010-0000-0600-000006000000}" name="Verseny típusa" dataDxfId="121"/>
    <tableColumn id="5" xr3:uid="{00000000-0010-0000-0600-000005000000}" name="Korcsoport" dataDxfId="120"/>
    <tableColumn id="2" xr3:uid="{00000000-0010-0000-0600-000002000000}" name="Verseny neve" dataDxfId="119"/>
    <tableColumn id="3" xr3:uid="{00000000-0010-0000-0600-000003000000}" name="Verseny rövidítése" dataDxfId="118"/>
    <tableColumn id="4" xr3:uid="{00000000-0010-0000-0600-000004000000}" name="Verseny faktor" dataDxfId="117"/>
  </tableColumns>
  <tableStyleInfo name="TableStyleMedium2" showFirstColumn="0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7000000}" name="Táblázat4361218212421135" displayName="Táblázat4361218212421135" ref="M3:N19" totalsRowShown="0" dataDxfId="116">
  <autoFilter ref="M3:N19" xr:uid="{00000000-0009-0000-0100-000022000000}"/>
  <tableColumns count="2">
    <tableColumn id="1" xr3:uid="{00000000-0010-0000-0700-000001000000}" name="Helyezés" dataDxfId="115"/>
    <tableColumn id="2" xr3:uid="{00000000-0010-0000-0700-000002000000}" name="Helyezés pontszám" dataDxfId="114"/>
  </tableColumns>
  <tableStyleInfo name="TableStyleMedium2" showFirstColumn="0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8000000}" name="Táblázat5471319222592436" displayName="Táblázat5471319222592436" ref="P3:Q12" totalsRowShown="0" dataDxfId="113">
  <autoFilter ref="P3:Q12" xr:uid="{00000000-0009-0000-0100-000023000000}"/>
  <tableColumns count="2">
    <tableColumn id="1" xr3:uid="{00000000-0010-0000-0800-000001000000}" name="Versenyzők száma" dataDxfId="112"/>
    <tableColumn id="2" xr3:uid="{00000000-0010-0000-0800-000002000000}" name="Mennyiség faktor" dataDxfId="111"/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F131"/>
  <sheetViews>
    <sheetView tabSelected="1" workbookViewId="0">
      <selection activeCell="W117" sqref="W117"/>
    </sheetView>
  </sheetViews>
  <sheetFormatPr defaultRowHeight="14.4" x14ac:dyDescent="0.3"/>
  <cols>
    <col min="2" max="2" width="24.88671875" customWidth="1"/>
    <col min="3" max="3" width="32.6640625" bestFit="1" customWidth="1"/>
    <col min="5" max="5" width="12.109375" hidden="1" customWidth="1"/>
    <col min="6" max="6" width="0" hidden="1" customWidth="1"/>
    <col min="7" max="7" width="13.109375" hidden="1" customWidth="1"/>
    <col min="8" max="17" width="0" hidden="1" customWidth="1"/>
    <col min="18" max="21" width="15.6640625" customWidth="1"/>
    <col min="25" max="25" width="19.88671875" bestFit="1" customWidth="1"/>
    <col min="28" max="28" width="21.6640625" customWidth="1"/>
    <col min="29" max="29" width="14.33203125" customWidth="1"/>
  </cols>
  <sheetData>
    <row r="1" spans="1:32" ht="15" customHeight="1" x14ac:dyDescent="0.3">
      <c r="B1" s="113" t="s">
        <v>332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32" ht="15" customHeight="1" x14ac:dyDescent="0.3">
      <c r="B2" s="114" t="s">
        <v>333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32" x14ac:dyDescent="0.3">
      <c r="B3" s="114" t="s">
        <v>342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32" ht="13.5" customHeight="1" x14ac:dyDescent="0.3"/>
    <row r="5" spans="1:32" ht="36" x14ac:dyDescent="0.3">
      <c r="B5" s="20" t="s">
        <v>59</v>
      </c>
      <c r="C5" s="20" t="s">
        <v>60</v>
      </c>
      <c r="D5" s="20" t="s">
        <v>86</v>
      </c>
      <c r="E5" s="25" t="s">
        <v>124</v>
      </c>
      <c r="F5" s="25" t="s">
        <v>125</v>
      </c>
      <c r="G5" s="25" t="s">
        <v>126</v>
      </c>
      <c r="H5" s="25" t="s">
        <v>127</v>
      </c>
      <c r="I5" s="26" t="s">
        <v>128</v>
      </c>
      <c r="J5" s="26" t="s">
        <v>134</v>
      </c>
      <c r="K5" s="26" t="s">
        <v>135</v>
      </c>
      <c r="L5" s="27" t="s">
        <v>129</v>
      </c>
      <c r="M5" s="27" t="s">
        <v>130</v>
      </c>
      <c r="N5" s="27" t="s">
        <v>131</v>
      </c>
      <c r="O5" s="27" t="s">
        <v>132</v>
      </c>
      <c r="P5" s="27" t="s">
        <v>133</v>
      </c>
      <c r="Q5" s="28" t="s">
        <v>25</v>
      </c>
      <c r="R5" s="20" t="s">
        <v>335</v>
      </c>
      <c r="S5" s="20" t="s">
        <v>336</v>
      </c>
      <c r="T5" s="111" t="s">
        <v>334</v>
      </c>
      <c r="U5" s="112" t="s">
        <v>329</v>
      </c>
      <c r="X5" s="22"/>
      <c r="Y5" s="23"/>
      <c r="Z5" s="23"/>
      <c r="AA5" s="8"/>
      <c r="AB5" s="22"/>
      <c r="AF5" s="24"/>
    </row>
    <row r="6" spans="1:32" ht="15" customHeight="1" x14ac:dyDescent="0.3">
      <c r="A6" s="29" t="s">
        <v>94</v>
      </c>
      <c r="B6" s="50" t="s">
        <v>123</v>
      </c>
      <c r="C6" s="50" t="s">
        <v>31</v>
      </c>
      <c r="D6" s="51" t="s">
        <v>149</v>
      </c>
      <c r="E6" s="47">
        <v>0</v>
      </c>
      <c r="F6" s="47">
        <v>0</v>
      </c>
      <c r="G6" s="48">
        <v>7</v>
      </c>
      <c r="H6" s="48">
        <v>7</v>
      </c>
      <c r="I6" s="47">
        <v>0</v>
      </c>
      <c r="J6" s="48">
        <v>1.75</v>
      </c>
      <c r="K6" s="48">
        <v>3.5</v>
      </c>
      <c r="L6" s="47">
        <v>0</v>
      </c>
      <c r="M6" s="49">
        <v>20.824999999999999</v>
      </c>
      <c r="N6" s="49">
        <v>20.824999999999996</v>
      </c>
      <c r="O6" s="49">
        <v>8.5749999999999993</v>
      </c>
      <c r="P6" s="49">
        <v>14.7</v>
      </c>
      <c r="Q6" s="48">
        <v>10.5</v>
      </c>
      <c r="R6" s="15">
        <v>94.674999999999997</v>
      </c>
      <c r="S6" s="15">
        <f t="shared" ref="S6:S11" si="0">R6*0.75</f>
        <v>71.006249999999994</v>
      </c>
      <c r="T6" s="15">
        <f>'Összesítés Rangsor'!$P$4</f>
        <v>86.712499999999991</v>
      </c>
      <c r="U6" s="105">
        <f t="shared" ref="U6:U28" si="1">S6+T6</f>
        <v>157.71875</v>
      </c>
      <c r="AB6" t="s">
        <v>290</v>
      </c>
    </row>
    <row r="7" spans="1:32" ht="15" customHeight="1" x14ac:dyDescent="0.3">
      <c r="A7" s="30" t="s">
        <v>95</v>
      </c>
      <c r="B7" s="50" t="s">
        <v>30</v>
      </c>
      <c r="C7" s="50" t="s">
        <v>31</v>
      </c>
      <c r="D7" s="51" t="s">
        <v>149</v>
      </c>
      <c r="E7" s="49">
        <v>5.95</v>
      </c>
      <c r="F7" s="47">
        <v>0</v>
      </c>
      <c r="G7" s="48">
        <v>5.95</v>
      </c>
      <c r="H7" s="48">
        <v>5.95</v>
      </c>
      <c r="I7" s="48">
        <v>1.4875</v>
      </c>
      <c r="J7" s="47">
        <v>0</v>
      </c>
      <c r="K7" s="47">
        <v>0</v>
      </c>
      <c r="L7" s="47">
        <v>0</v>
      </c>
      <c r="M7" s="49">
        <v>8.5749999999999993</v>
      </c>
      <c r="N7" s="49">
        <v>12.25</v>
      </c>
      <c r="O7" s="49">
        <v>8.5749999999999993</v>
      </c>
      <c r="P7" s="49">
        <v>8.5749999999999993</v>
      </c>
      <c r="Q7" s="48">
        <v>7.35</v>
      </c>
      <c r="R7" s="15">
        <v>64.662499999999994</v>
      </c>
      <c r="S7" s="15">
        <f t="shared" si="0"/>
        <v>48.496874999999996</v>
      </c>
      <c r="T7" s="15">
        <f>'Összesítés Rangsor'!$P$5</f>
        <v>49.174999999999997</v>
      </c>
      <c r="U7" s="105">
        <f t="shared" si="1"/>
        <v>97.671875</v>
      </c>
      <c r="AB7" s="4" t="s">
        <v>291</v>
      </c>
      <c r="AC7" t="s">
        <v>290</v>
      </c>
    </row>
    <row r="8" spans="1:32" ht="15" customHeight="1" x14ac:dyDescent="0.3">
      <c r="A8" s="31" t="s">
        <v>96</v>
      </c>
      <c r="B8" s="50" t="s">
        <v>32</v>
      </c>
      <c r="C8" s="50" t="s">
        <v>31</v>
      </c>
      <c r="D8" s="51" t="s">
        <v>149</v>
      </c>
      <c r="E8" s="49">
        <v>4.2</v>
      </c>
      <c r="F8" s="48">
        <v>2.4499999999999997</v>
      </c>
      <c r="G8" s="48">
        <v>4.9000000000000004</v>
      </c>
      <c r="H8" s="48">
        <v>3.3250000000000002</v>
      </c>
      <c r="I8" s="47">
        <v>0</v>
      </c>
      <c r="J8" s="48">
        <v>1.4875</v>
      </c>
      <c r="K8" s="48">
        <v>2.9750000000000001</v>
      </c>
      <c r="L8" s="47">
        <v>0</v>
      </c>
      <c r="M8" s="49">
        <v>8.5749999999999993</v>
      </c>
      <c r="N8" s="49">
        <v>14.699999999999998</v>
      </c>
      <c r="O8" s="49">
        <v>2.4500000000000002</v>
      </c>
      <c r="P8" s="49">
        <v>5.5750000000000002</v>
      </c>
      <c r="Q8" s="48">
        <v>5.25</v>
      </c>
      <c r="R8" s="15">
        <v>55.887500000000003</v>
      </c>
      <c r="S8" s="15">
        <f t="shared" si="0"/>
        <v>41.915625000000006</v>
      </c>
      <c r="T8" s="15">
        <f>'Összesítés Rangsor'!$P$6</f>
        <v>48.037500000000001</v>
      </c>
      <c r="U8" s="105">
        <f t="shared" si="1"/>
        <v>89.953125</v>
      </c>
      <c r="AB8" s="7">
        <v>2023</v>
      </c>
      <c r="AC8" s="8">
        <v>1</v>
      </c>
    </row>
    <row r="9" spans="1:32" ht="15" customHeight="1" x14ac:dyDescent="0.3">
      <c r="A9" s="11" t="s">
        <v>97</v>
      </c>
      <c r="B9" s="50" t="s">
        <v>193</v>
      </c>
      <c r="C9" s="50" t="s">
        <v>195</v>
      </c>
      <c r="D9" s="51" t="s">
        <v>149</v>
      </c>
      <c r="E9" s="4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15">
        <v>0</v>
      </c>
      <c r="S9" s="15">
        <f t="shared" si="0"/>
        <v>0</v>
      </c>
      <c r="T9" s="15">
        <f>'Összesítés Rangsor'!$P$7</f>
        <v>29.487499999999997</v>
      </c>
      <c r="U9" s="105">
        <f t="shared" si="1"/>
        <v>29.487499999999997</v>
      </c>
      <c r="AB9" s="7">
        <v>2022</v>
      </c>
      <c r="AC9" s="8">
        <v>0.75</v>
      </c>
    </row>
    <row r="10" spans="1:32" ht="15" customHeight="1" x14ac:dyDescent="0.3">
      <c r="A10" s="11" t="s">
        <v>98</v>
      </c>
      <c r="B10" s="50" t="s">
        <v>42</v>
      </c>
      <c r="C10" s="50" t="s">
        <v>39</v>
      </c>
      <c r="D10" s="51" t="s">
        <v>149</v>
      </c>
      <c r="E10" s="49">
        <v>3.15</v>
      </c>
      <c r="F10" s="47">
        <v>0</v>
      </c>
      <c r="G10" s="48">
        <v>2.4500000000000002</v>
      </c>
      <c r="H10" s="47">
        <v>0</v>
      </c>
      <c r="I10" s="47">
        <v>0</v>
      </c>
      <c r="J10" s="47">
        <v>0</v>
      </c>
      <c r="K10" s="48">
        <v>1.75</v>
      </c>
      <c r="L10" s="47">
        <v>0</v>
      </c>
      <c r="M10" s="47">
        <v>0</v>
      </c>
      <c r="N10" s="47">
        <v>0</v>
      </c>
      <c r="O10" s="47">
        <v>0</v>
      </c>
      <c r="P10" s="49">
        <v>4.9000000000000004</v>
      </c>
      <c r="Q10" s="48">
        <v>3.6749999999999998</v>
      </c>
      <c r="R10" s="15">
        <v>15.925000000000001</v>
      </c>
      <c r="S10" s="15">
        <f t="shared" si="0"/>
        <v>11.943750000000001</v>
      </c>
      <c r="T10" s="15">
        <f>'Összesítés Rangsor'!$P$11</f>
        <v>13.649999999999999</v>
      </c>
      <c r="U10" s="105">
        <f t="shared" si="1"/>
        <v>25.59375</v>
      </c>
      <c r="AB10" s="7">
        <v>2021</v>
      </c>
      <c r="AC10" s="8">
        <v>0.5</v>
      </c>
    </row>
    <row r="11" spans="1:32" ht="15" customHeight="1" x14ac:dyDescent="0.3">
      <c r="A11" s="11" t="s">
        <v>99</v>
      </c>
      <c r="B11" s="50" t="s">
        <v>46</v>
      </c>
      <c r="C11" s="50" t="s">
        <v>39</v>
      </c>
      <c r="D11" s="51" t="s">
        <v>149</v>
      </c>
      <c r="E11" s="49">
        <v>1.4</v>
      </c>
      <c r="F11" s="47">
        <v>0</v>
      </c>
      <c r="G11" s="48">
        <v>1.4</v>
      </c>
      <c r="H11" s="47">
        <v>0</v>
      </c>
      <c r="I11" s="47">
        <v>0</v>
      </c>
      <c r="J11" s="47">
        <v>0</v>
      </c>
      <c r="K11" s="48">
        <v>1.2250000000000001</v>
      </c>
      <c r="L11" s="47">
        <v>0</v>
      </c>
      <c r="M11" s="47">
        <v>0</v>
      </c>
      <c r="N11" s="47">
        <v>0</v>
      </c>
      <c r="O11" s="47">
        <v>0</v>
      </c>
      <c r="P11" s="49">
        <v>2.4500000000000002</v>
      </c>
      <c r="Q11" s="48">
        <v>3.6749999999999998</v>
      </c>
      <c r="R11" s="15">
        <v>10.15</v>
      </c>
      <c r="S11" s="15">
        <f t="shared" si="0"/>
        <v>7.6125000000000007</v>
      </c>
      <c r="T11" s="15">
        <f>'Összesítés Rangsor'!$P$9</f>
        <v>15.574999999999999</v>
      </c>
      <c r="U11" s="105">
        <f t="shared" si="1"/>
        <v>23.1875</v>
      </c>
      <c r="AB11" s="7">
        <v>2020</v>
      </c>
      <c r="AC11" s="8">
        <v>0.25</v>
      </c>
    </row>
    <row r="12" spans="1:32" ht="15" customHeight="1" x14ac:dyDescent="0.3">
      <c r="A12" s="11" t="s">
        <v>100</v>
      </c>
      <c r="B12" s="50" t="s">
        <v>40</v>
      </c>
      <c r="C12" s="50" t="s">
        <v>41</v>
      </c>
      <c r="D12" s="51" t="s">
        <v>149</v>
      </c>
      <c r="E12" s="39" t="e">
        <f>#REF!</f>
        <v>#REF!</v>
      </c>
      <c r="F12" s="39" t="e">
        <f>#REF!</f>
        <v>#REF!</v>
      </c>
      <c r="G12" s="39" t="e">
        <f>#REF!</f>
        <v>#REF!</v>
      </c>
      <c r="H12" s="39" t="e">
        <f>#REF!</f>
        <v>#REF!</v>
      </c>
      <c r="I12" s="39" t="e">
        <f>#REF!</f>
        <v>#REF!</v>
      </c>
      <c r="J12" s="39" t="e">
        <f>#REF!</f>
        <v>#REF!</v>
      </c>
      <c r="K12" s="40" t="e">
        <f>#REF!</f>
        <v>#REF!</v>
      </c>
      <c r="L12" s="39" t="e">
        <f>#REF!</f>
        <v>#REF!</v>
      </c>
      <c r="M12" s="39" t="e">
        <f>#REF!</f>
        <v>#REF!</v>
      </c>
      <c r="N12" s="39" t="e">
        <f>#REF!</f>
        <v>#REF!</v>
      </c>
      <c r="O12" s="39" t="e">
        <f>#REF!</f>
        <v>#REF!</v>
      </c>
      <c r="P12" s="47" t="e">
        <f>#REF!</f>
        <v>#REF!</v>
      </c>
      <c r="Q12" s="39" t="e">
        <f>#REF!</f>
        <v>#REF!</v>
      </c>
      <c r="R12" s="15">
        <v>0</v>
      </c>
      <c r="S12" s="15">
        <v>0</v>
      </c>
      <c r="T12" s="15">
        <f>'Összesítés Rangsor'!$P$8</f>
        <v>18.637499999999996</v>
      </c>
      <c r="U12" s="105">
        <f t="shared" si="1"/>
        <v>18.637499999999996</v>
      </c>
      <c r="AB12" s="7">
        <v>2019</v>
      </c>
      <c r="AC12" s="8">
        <v>0.1</v>
      </c>
    </row>
    <row r="13" spans="1:32" ht="15" customHeight="1" x14ac:dyDescent="0.3">
      <c r="A13" s="11" t="s">
        <v>101</v>
      </c>
      <c r="B13" s="50" t="s">
        <v>194</v>
      </c>
      <c r="C13" s="50" t="s">
        <v>138</v>
      </c>
      <c r="D13" s="51" t="s">
        <v>149</v>
      </c>
      <c r="E13" s="39" t="e">
        <f>#REF!</f>
        <v>#REF!</v>
      </c>
      <c r="F13" s="39" t="e">
        <f>#REF!</f>
        <v>#REF!</v>
      </c>
      <c r="G13" s="39" t="e">
        <f>#REF!</f>
        <v>#REF!</v>
      </c>
      <c r="H13" s="39" t="e">
        <f>#REF!</f>
        <v>#REF!</v>
      </c>
      <c r="I13" s="39" t="e">
        <f>#REF!</f>
        <v>#REF!</v>
      </c>
      <c r="J13" s="39" t="e">
        <f>#REF!</f>
        <v>#REF!</v>
      </c>
      <c r="K13" s="40" t="e">
        <f>#REF!</f>
        <v>#REF!</v>
      </c>
      <c r="L13" s="39" t="e">
        <f>#REF!</f>
        <v>#REF!</v>
      </c>
      <c r="M13" s="39" t="e">
        <f>#REF!</f>
        <v>#REF!</v>
      </c>
      <c r="N13" s="39" t="e">
        <f>#REF!</f>
        <v>#REF!</v>
      </c>
      <c r="O13" s="39" t="e">
        <f>#REF!</f>
        <v>#REF!</v>
      </c>
      <c r="P13" s="47" t="e">
        <f>#REF!</f>
        <v>#REF!</v>
      </c>
      <c r="Q13" s="39" t="e">
        <f>#REF!</f>
        <v>#REF!</v>
      </c>
      <c r="R13" s="15">
        <v>0</v>
      </c>
      <c r="S13" s="15">
        <v>0</v>
      </c>
      <c r="T13" s="15">
        <f>'Összesítés Rangsor'!$P$10</f>
        <v>13.69375</v>
      </c>
      <c r="U13" s="105">
        <f t="shared" si="1"/>
        <v>13.69375</v>
      </c>
    </row>
    <row r="14" spans="1:32" ht="15" customHeight="1" x14ac:dyDescent="0.3">
      <c r="A14" s="11" t="s">
        <v>102</v>
      </c>
      <c r="B14" s="50" t="s">
        <v>63</v>
      </c>
      <c r="C14" s="50" t="s">
        <v>64</v>
      </c>
      <c r="D14" s="51" t="s">
        <v>149</v>
      </c>
      <c r="E14" s="39"/>
      <c r="F14" s="39"/>
      <c r="G14" s="39"/>
      <c r="H14" s="39"/>
      <c r="I14" s="39"/>
      <c r="J14" s="39"/>
      <c r="K14" s="40"/>
      <c r="L14" s="39"/>
      <c r="M14" s="39"/>
      <c r="N14" s="39"/>
      <c r="O14" s="39"/>
      <c r="P14" s="47"/>
      <c r="Q14" s="39"/>
      <c r="R14" s="15">
        <v>0</v>
      </c>
      <c r="S14" s="15">
        <v>0</v>
      </c>
      <c r="T14" s="15">
        <f>'Összesítés Rangsor'!$P$12</f>
        <v>10.324999999999999</v>
      </c>
      <c r="U14" s="105">
        <f t="shared" si="1"/>
        <v>10.324999999999999</v>
      </c>
    </row>
    <row r="15" spans="1:32" ht="15" customHeight="1" x14ac:dyDescent="0.3">
      <c r="A15" s="11" t="s">
        <v>103</v>
      </c>
      <c r="B15" s="50" t="s">
        <v>70</v>
      </c>
      <c r="C15" s="50" t="s">
        <v>71</v>
      </c>
      <c r="D15" s="51" t="s">
        <v>149</v>
      </c>
      <c r="E15" s="49">
        <v>2.9750000000000001</v>
      </c>
      <c r="F15" s="48">
        <v>2.9749999999999996</v>
      </c>
      <c r="G15" s="48">
        <v>2.4500000000000002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v>4.9874999999999998</v>
      </c>
      <c r="R15" s="15">
        <v>13.387499999999999</v>
      </c>
      <c r="S15" s="15">
        <f>R15*0.75</f>
        <v>10.040624999999999</v>
      </c>
      <c r="T15" s="15">
        <v>0</v>
      </c>
      <c r="U15" s="105">
        <f t="shared" si="1"/>
        <v>10.040624999999999</v>
      </c>
    </row>
    <row r="16" spans="1:32" ht="15" customHeight="1" x14ac:dyDescent="0.3">
      <c r="A16" s="11" t="s">
        <v>104</v>
      </c>
      <c r="B16" s="50" t="s">
        <v>171</v>
      </c>
      <c r="C16" s="50" t="s">
        <v>37</v>
      </c>
      <c r="D16" s="51" t="s">
        <v>149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8">
        <v>2.1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v>8.9250000000000007</v>
      </c>
      <c r="R16" s="15">
        <v>11.025</v>
      </c>
      <c r="S16" s="15">
        <f>R16*0.75</f>
        <v>8.2687500000000007</v>
      </c>
      <c r="T16" s="15">
        <v>0</v>
      </c>
      <c r="U16" s="105">
        <f t="shared" si="1"/>
        <v>8.2687500000000007</v>
      </c>
    </row>
    <row r="17" spans="1:28" ht="15" hidden="1" customHeight="1" x14ac:dyDescent="0.3">
      <c r="A17" s="11" t="s">
        <v>105</v>
      </c>
      <c r="B17" s="37" t="s">
        <v>40</v>
      </c>
      <c r="C17" s="37" t="s">
        <v>41</v>
      </c>
      <c r="D17" s="38" t="s">
        <v>149</v>
      </c>
      <c r="E17" s="39">
        <v>0</v>
      </c>
      <c r="F17" s="40">
        <v>2.0999999999999996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7">
        <v>0</v>
      </c>
      <c r="Q17" s="40">
        <v>4.9874999999999998</v>
      </c>
      <c r="R17">
        <v>7.0874999999999995</v>
      </c>
      <c r="S17">
        <v>7.0874999999999995</v>
      </c>
      <c r="U17" s="105">
        <f t="shared" si="1"/>
        <v>7.0874999999999995</v>
      </c>
    </row>
    <row r="18" spans="1:28" ht="15" hidden="1" customHeight="1" x14ac:dyDescent="0.3">
      <c r="A18" s="11" t="s">
        <v>106</v>
      </c>
      <c r="B18" s="37" t="s">
        <v>43</v>
      </c>
      <c r="C18" s="37" t="s">
        <v>44</v>
      </c>
      <c r="D18" s="38" t="s">
        <v>149</v>
      </c>
      <c r="E18" s="42">
        <v>2.4500000000000002</v>
      </c>
      <c r="F18" s="39">
        <v>0</v>
      </c>
      <c r="G18" s="39">
        <v>0</v>
      </c>
      <c r="H18" s="40">
        <v>2.9750000000000001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7">
        <v>0</v>
      </c>
      <c r="Q18" s="39">
        <v>0</v>
      </c>
      <c r="R18">
        <v>5.4250000000000007</v>
      </c>
      <c r="S18">
        <v>5.4250000000000007</v>
      </c>
      <c r="U18" s="105">
        <f t="shared" si="1"/>
        <v>5.4250000000000007</v>
      </c>
    </row>
    <row r="19" spans="1:28" ht="15" hidden="1" customHeight="1" x14ac:dyDescent="0.3">
      <c r="A19" s="11" t="s">
        <v>107</v>
      </c>
      <c r="B19" s="37" t="s">
        <v>83</v>
      </c>
      <c r="C19" s="37" t="s">
        <v>84</v>
      </c>
      <c r="D19" s="38" t="s">
        <v>149</v>
      </c>
      <c r="E19" s="42">
        <v>3.3250000000000002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47">
        <v>0</v>
      </c>
      <c r="Q19" s="39">
        <v>0</v>
      </c>
      <c r="R19">
        <v>3.3250000000000002</v>
      </c>
      <c r="S19">
        <v>3.3250000000000002</v>
      </c>
      <c r="U19" s="105">
        <f t="shared" si="1"/>
        <v>3.3250000000000002</v>
      </c>
    </row>
    <row r="20" spans="1:28" ht="15" hidden="1" customHeight="1" x14ac:dyDescent="0.3">
      <c r="A20" s="11" t="s">
        <v>108</v>
      </c>
      <c r="B20" s="37" t="s">
        <v>139</v>
      </c>
      <c r="C20" s="37" t="s">
        <v>136</v>
      </c>
      <c r="D20" s="38" t="s">
        <v>149</v>
      </c>
      <c r="E20" s="39">
        <v>0</v>
      </c>
      <c r="F20" s="39">
        <v>0</v>
      </c>
      <c r="G20" s="39">
        <v>0</v>
      </c>
      <c r="H20" s="40">
        <v>2.4500000000000002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7">
        <v>0</v>
      </c>
      <c r="Q20" s="39">
        <v>0</v>
      </c>
      <c r="R20">
        <v>2.4500000000000002</v>
      </c>
      <c r="S20">
        <v>2.4500000000000002</v>
      </c>
      <c r="U20" s="105">
        <f t="shared" si="1"/>
        <v>2.4500000000000002</v>
      </c>
    </row>
    <row r="21" spans="1:28" ht="15" hidden="1" customHeight="1" x14ac:dyDescent="0.3">
      <c r="A21" s="11" t="s">
        <v>142</v>
      </c>
      <c r="B21" s="37" t="s">
        <v>51</v>
      </c>
      <c r="C21" s="37" t="s">
        <v>174</v>
      </c>
      <c r="D21" s="38" t="s">
        <v>149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1.75</v>
      </c>
      <c r="L21" s="39">
        <v>0</v>
      </c>
      <c r="M21" s="39">
        <v>0</v>
      </c>
      <c r="N21" s="39">
        <v>0</v>
      </c>
      <c r="O21" s="39">
        <v>0</v>
      </c>
      <c r="P21" s="47">
        <v>0</v>
      </c>
      <c r="Q21" s="39">
        <v>0</v>
      </c>
      <c r="R21">
        <v>1.75</v>
      </c>
      <c r="S21">
        <v>1.75</v>
      </c>
      <c r="U21" s="105">
        <f t="shared" si="1"/>
        <v>1.75</v>
      </c>
    </row>
    <row r="22" spans="1:28" ht="15" hidden="1" customHeight="1" x14ac:dyDescent="0.3">
      <c r="A22" s="11" t="s">
        <v>143</v>
      </c>
      <c r="B22" s="37" t="s">
        <v>63</v>
      </c>
      <c r="C22" s="37" t="s">
        <v>64</v>
      </c>
      <c r="D22" s="38" t="s">
        <v>149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1.4875</v>
      </c>
      <c r="L22" s="39">
        <v>0</v>
      </c>
      <c r="M22" s="39">
        <v>0</v>
      </c>
      <c r="N22" s="39">
        <v>0</v>
      </c>
      <c r="O22" s="39">
        <v>0</v>
      </c>
      <c r="P22" s="47">
        <v>0</v>
      </c>
      <c r="Q22" s="39">
        <v>0</v>
      </c>
      <c r="R22">
        <v>1.4875</v>
      </c>
      <c r="S22">
        <v>1.4875</v>
      </c>
      <c r="U22" s="105">
        <f t="shared" si="1"/>
        <v>1.4875</v>
      </c>
    </row>
    <row r="23" spans="1:28" ht="15" hidden="1" customHeight="1" x14ac:dyDescent="0.3">
      <c r="A23" s="11" t="s">
        <v>169</v>
      </c>
      <c r="B23" s="37" t="s">
        <v>35</v>
      </c>
      <c r="C23" s="37" t="s">
        <v>36</v>
      </c>
      <c r="D23" s="38" t="s">
        <v>149</v>
      </c>
      <c r="E23" s="39">
        <v>0</v>
      </c>
      <c r="F23" s="39">
        <v>0</v>
      </c>
      <c r="G23" s="40">
        <v>1.4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7">
        <v>0</v>
      </c>
      <c r="Q23" s="39">
        <v>0</v>
      </c>
      <c r="R23">
        <v>1.4</v>
      </c>
      <c r="S23">
        <v>1.4</v>
      </c>
      <c r="U23" s="105">
        <f t="shared" si="1"/>
        <v>1.4</v>
      </c>
    </row>
    <row r="24" spans="1:28" ht="15" hidden="1" customHeight="1" x14ac:dyDescent="0.3">
      <c r="A24" s="11" t="s">
        <v>170</v>
      </c>
      <c r="B24" s="85" t="s">
        <v>172</v>
      </c>
      <c r="C24" s="85" t="s">
        <v>176</v>
      </c>
      <c r="D24" s="86" t="s">
        <v>149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3">
        <v>0.7</v>
      </c>
      <c r="L24" s="102">
        <v>0</v>
      </c>
      <c r="M24" s="102">
        <v>0</v>
      </c>
      <c r="N24" s="102">
        <v>0</v>
      </c>
      <c r="O24" s="102">
        <v>0</v>
      </c>
      <c r="P24" s="104">
        <v>0</v>
      </c>
      <c r="Q24" s="102">
        <v>0</v>
      </c>
      <c r="R24">
        <v>0.7</v>
      </c>
      <c r="S24">
        <v>0.7</v>
      </c>
      <c r="U24" s="105">
        <f t="shared" si="1"/>
        <v>0.7</v>
      </c>
    </row>
    <row r="25" spans="1:28" ht="15" customHeight="1" x14ac:dyDescent="0.3">
      <c r="A25" s="11" t="s">
        <v>105</v>
      </c>
      <c r="B25" s="50" t="s">
        <v>56</v>
      </c>
      <c r="C25" s="50" t="s">
        <v>37</v>
      </c>
      <c r="D25" s="51" t="s">
        <v>149</v>
      </c>
      <c r="E25" s="104">
        <v>0</v>
      </c>
      <c r="F25" s="104">
        <v>0</v>
      </c>
      <c r="G25" s="107">
        <v>3.5</v>
      </c>
      <c r="H25" s="104">
        <v>0</v>
      </c>
      <c r="I25" s="104">
        <v>0</v>
      </c>
      <c r="J25" s="104">
        <v>0</v>
      </c>
      <c r="K25" s="107">
        <v>1.575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7">
        <v>3.6749999999999998</v>
      </c>
      <c r="R25" s="15">
        <v>8.75</v>
      </c>
      <c r="S25" s="15">
        <f>R25*0.75</f>
        <v>6.5625</v>
      </c>
      <c r="T25" s="15">
        <v>0</v>
      </c>
      <c r="U25" s="105">
        <f t="shared" si="1"/>
        <v>6.5625</v>
      </c>
    </row>
    <row r="26" spans="1:28" ht="15" customHeight="1" x14ac:dyDescent="0.3">
      <c r="A26" s="11" t="s">
        <v>106</v>
      </c>
      <c r="B26" s="50" t="s">
        <v>33</v>
      </c>
      <c r="C26" s="50" t="s">
        <v>31</v>
      </c>
      <c r="D26" s="51" t="s">
        <v>149</v>
      </c>
      <c r="E26" s="106">
        <v>3.5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7">
        <v>4.9874999999999998</v>
      </c>
      <c r="R26" s="15">
        <v>8.4875000000000007</v>
      </c>
      <c r="S26" s="15">
        <f>R26*0.75</f>
        <v>6.3656250000000005</v>
      </c>
      <c r="T26" s="15">
        <v>0</v>
      </c>
      <c r="U26" s="105">
        <f t="shared" si="1"/>
        <v>6.3656250000000005</v>
      </c>
    </row>
    <row r="27" spans="1:28" ht="15" customHeight="1" x14ac:dyDescent="0.3">
      <c r="A27" s="11" t="s">
        <v>107</v>
      </c>
      <c r="B27" s="50" t="s">
        <v>38</v>
      </c>
      <c r="C27" s="50" t="s">
        <v>39</v>
      </c>
      <c r="D27" s="51" t="s">
        <v>149</v>
      </c>
      <c r="E27" s="49">
        <v>1.4</v>
      </c>
      <c r="F27" s="47">
        <v>0</v>
      </c>
      <c r="G27" s="48">
        <v>3.25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v>3.6749999999999998</v>
      </c>
      <c r="R27" s="15">
        <v>8.3249999999999993</v>
      </c>
      <c r="S27" s="15">
        <f>R27*0.75</f>
        <v>6.2437499999999995</v>
      </c>
      <c r="T27" s="15">
        <v>0</v>
      </c>
      <c r="U27" s="105">
        <f t="shared" si="1"/>
        <v>6.2437499999999995</v>
      </c>
    </row>
    <row r="28" spans="1:28" ht="15" customHeight="1" x14ac:dyDescent="0.3">
      <c r="A28" s="11" t="s">
        <v>108</v>
      </c>
      <c r="B28" s="50" t="s">
        <v>43</v>
      </c>
      <c r="C28" s="50" t="s">
        <v>44</v>
      </c>
      <c r="D28" s="51" t="str">
        <f>D15</f>
        <v>RM</v>
      </c>
      <c r="E28" s="39"/>
      <c r="F28" s="39"/>
      <c r="G28" s="39"/>
      <c r="H28" s="39"/>
      <c r="I28" s="39"/>
      <c r="J28" s="39"/>
      <c r="K28" s="40"/>
      <c r="L28" s="39"/>
      <c r="M28" s="39"/>
      <c r="N28" s="39"/>
      <c r="O28" s="39"/>
      <c r="P28" s="47"/>
      <c r="Q28" s="39"/>
      <c r="R28" s="15">
        <v>0</v>
      </c>
      <c r="S28" s="15">
        <v>0</v>
      </c>
      <c r="T28" s="15">
        <f>'Összesítés Rangsor'!$P$16</f>
        <v>6.1250000000000009</v>
      </c>
      <c r="U28" s="105">
        <f t="shared" si="1"/>
        <v>6.1250000000000009</v>
      </c>
    </row>
    <row r="29" spans="1:28" ht="15" customHeight="1" x14ac:dyDescent="0.3">
      <c r="A29" s="1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28" ht="15" customHeight="1" x14ac:dyDescent="0.3">
      <c r="A30" s="29" t="s">
        <v>94</v>
      </c>
      <c r="B30" s="14" t="s">
        <v>53</v>
      </c>
      <c r="C30" s="14" t="s">
        <v>54</v>
      </c>
      <c r="D30" s="21" t="s">
        <v>150</v>
      </c>
      <c r="E30" s="34">
        <v>3.5</v>
      </c>
      <c r="F30" s="35">
        <v>0</v>
      </c>
      <c r="G30" s="35">
        <v>0</v>
      </c>
      <c r="H30" s="35">
        <v>0</v>
      </c>
      <c r="I30" s="32">
        <v>1.2250000000000001</v>
      </c>
      <c r="J30" s="35">
        <v>0</v>
      </c>
      <c r="K30" s="32">
        <v>2.4500000000000002</v>
      </c>
      <c r="L30" s="35">
        <v>0</v>
      </c>
      <c r="M30" s="35">
        <v>0</v>
      </c>
      <c r="N30" s="35">
        <v>0</v>
      </c>
      <c r="O30" s="35">
        <v>0</v>
      </c>
      <c r="P30" s="34">
        <v>3.6749999999999998</v>
      </c>
      <c r="Q30" s="32">
        <v>5.25</v>
      </c>
      <c r="R30" s="15">
        <v>16.100000000000001</v>
      </c>
      <c r="S30" s="15">
        <f>R30*0.75</f>
        <v>12.075000000000001</v>
      </c>
      <c r="T30" s="15">
        <f>'Összesítés Rangsor'!$P$23</f>
        <v>52.193749999999994</v>
      </c>
      <c r="U30" s="105">
        <f>S30+T30</f>
        <v>64.268749999999997</v>
      </c>
      <c r="AB30" s="110"/>
    </row>
    <row r="31" spans="1:28" ht="15" customHeight="1" x14ac:dyDescent="0.3">
      <c r="A31" s="30" t="s">
        <v>95</v>
      </c>
      <c r="B31" s="14" t="s">
        <v>112</v>
      </c>
      <c r="C31" s="14" t="s">
        <v>31</v>
      </c>
      <c r="D31" s="21" t="s">
        <v>150</v>
      </c>
      <c r="E31" s="34">
        <v>2.9750000000000001</v>
      </c>
      <c r="F31" s="35">
        <v>0</v>
      </c>
      <c r="G31" s="32">
        <v>2.4499999999999997</v>
      </c>
      <c r="H31" s="32">
        <v>3.15</v>
      </c>
      <c r="I31" s="35">
        <v>0</v>
      </c>
      <c r="J31" s="35">
        <v>0</v>
      </c>
      <c r="K31" s="35">
        <v>0</v>
      </c>
      <c r="L31" s="35">
        <v>0</v>
      </c>
      <c r="M31" s="34">
        <v>5.2062499999999998</v>
      </c>
      <c r="N31" s="34">
        <v>5.5125000000000011</v>
      </c>
      <c r="O31" s="35">
        <v>0</v>
      </c>
      <c r="P31" s="47">
        <v>0</v>
      </c>
      <c r="Q31" s="32">
        <v>4.4625000000000004</v>
      </c>
      <c r="R31" s="15">
        <v>23.756250000000001</v>
      </c>
      <c r="S31" s="15">
        <f>R31*0.75</f>
        <v>17.817187500000003</v>
      </c>
      <c r="T31" s="15">
        <f>'Összesítés Rangsor'!$P$24</f>
        <v>33.074999999999996</v>
      </c>
      <c r="U31" s="105">
        <f>S31+T31</f>
        <v>50.892187499999999</v>
      </c>
      <c r="AB31" s="110"/>
    </row>
    <row r="32" spans="1:28" ht="15" customHeight="1" x14ac:dyDescent="0.3">
      <c r="A32" s="31" t="s">
        <v>96</v>
      </c>
      <c r="B32" s="14"/>
      <c r="C32" s="14"/>
      <c r="D32" s="21" t="s">
        <v>150</v>
      </c>
      <c r="E32" s="34">
        <v>2.9750000000000001</v>
      </c>
      <c r="F32" s="35">
        <v>0</v>
      </c>
      <c r="G32" s="32">
        <v>2.4499999999999997</v>
      </c>
      <c r="H32" s="32">
        <v>3.15</v>
      </c>
      <c r="I32" s="35">
        <v>0</v>
      </c>
      <c r="J32" s="35">
        <v>0</v>
      </c>
      <c r="K32" s="35">
        <v>0</v>
      </c>
      <c r="L32" s="35">
        <v>0</v>
      </c>
      <c r="M32" s="34">
        <v>5.2062499999999998</v>
      </c>
      <c r="N32" s="34">
        <v>5.5125000000000011</v>
      </c>
      <c r="O32" s="35">
        <v>0</v>
      </c>
      <c r="P32" s="47">
        <v>0</v>
      </c>
      <c r="Q32" s="32">
        <v>4.4625000000000004</v>
      </c>
      <c r="R32" s="15">
        <v>0</v>
      </c>
      <c r="S32" s="15">
        <f>R32*0.75</f>
        <v>0</v>
      </c>
      <c r="T32" s="15">
        <v>0</v>
      </c>
      <c r="U32" s="105">
        <f>S32+T32</f>
        <v>0</v>
      </c>
      <c r="AB32" s="110"/>
    </row>
    <row r="33" spans="1:21" ht="15" customHeight="1" x14ac:dyDescent="0.3">
      <c r="B33" s="23"/>
      <c r="C33" s="23"/>
      <c r="D33" s="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21" ht="15" customHeight="1" x14ac:dyDescent="0.3">
      <c r="A34" s="29" t="s">
        <v>94</v>
      </c>
      <c r="B34" s="14" t="s">
        <v>67</v>
      </c>
      <c r="C34" s="14" t="s">
        <v>68</v>
      </c>
      <c r="D34" s="21" t="s">
        <v>159</v>
      </c>
      <c r="E34" s="34">
        <v>2.4500000000000002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2">
        <v>1.75</v>
      </c>
      <c r="L34" s="35">
        <v>0</v>
      </c>
      <c r="M34" s="34">
        <v>4.5936500000000002</v>
      </c>
      <c r="N34" s="34">
        <v>7.8093750000000011</v>
      </c>
      <c r="O34" s="34">
        <v>4.2874999999999996</v>
      </c>
      <c r="P34" s="34">
        <v>4.59375</v>
      </c>
      <c r="Q34" s="35">
        <v>0</v>
      </c>
      <c r="R34" s="15">
        <v>25.484275000000004</v>
      </c>
      <c r="S34" s="15">
        <f t="shared" ref="S34:S106" si="2">R34*0.75</f>
        <v>19.113206250000005</v>
      </c>
      <c r="T34" s="15">
        <f>'Összesítés Rangsor'!$P$37</f>
        <v>13.8578125</v>
      </c>
      <c r="U34" s="105">
        <f t="shared" ref="U34:U35" si="3">S34+T34</f>
        <v>32.971018750000006</v>
      </c>
    </row>
    <row r="35" spans="1:21" ht="15" customHeight="1" x14ac:dyDescent="0.3">
      <c r="A35" s="30" t="s">
        <v>95</v>
      </c>
      <c r="B35" s="50" t="s">
        <v>180</v>
      </c>
      <c r="C35" s="50" t="s">
        <v>181</v>
      </c>
      <c r="D35" s="51" t="s">
        <v>155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8">
        <v>1.75</v>
      </c>
      <c r="L35" s="47">
        <v>0</v>
      </c>
      <c r="M35" s="47">
        <v>0</v>
      </c>
      <c r="N35" s="47">
        <v>0</v>
      </c>
      <c r="O35" s="47">
        <v>0</v>
      </c>
      <c r="P35" s="49">
        <v>5.5125000000000002</v>
      </c>
      <c r="Q35" s="48">
        <v>5.25</v>
      </c>
      <c r="R35" s="15">
        <v>12.512499999999999</v>
      </c>
      <c r="S35" s="15">
        <f t="shared" si="2"/>
        <v>9.3843749999999986</v>
      </c>
      <c r="T35" s="15">
        <v>0</v>
      </c>
      <c r="U35" s="105">
        <f t="shared" si="3"/>
        <v>9.3843749999999986</v>
      </c>
    </row>
    <row r="36" spans="1:21" ht="15" customHeight="1" x14ac:dyDescent="0.3">
      <c r="A36" s="31" t="s">
        <v>96</v>
      </c>
      <c r="B36" s="50"/>
      <c r="C36" s="50"/>
      <c r="D36" s="51" t="s">
        <v>337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8">
        <v>1.75</v>
      </c>
      <c r="L36" s="47">
        <v>0</v>
      </c>
      <c r="M36" s="47">
        <v>0</v>
      </c>
      <c r="N36" s="47">
        <v>0</v>
      </c>
      <c r="O36" s="47">
        <v>0</v>
      </c>
      <c r="P36" s="49">
        <v>5.5125000000000002</v>
      </c>
      <c r="Q36" s="48">
        <v>5.25</v>
      </c>
      <c r="R36" s="15">
        <v>0</v>
      </c>
      <c r="S36" s="15">
        <f t="shared" si="2"/>
        <v>0</v>
      </c>
      <c r="T36" s="15">
        <v>0</v>
      </c>
      <c r="U36" s="105">
        <f t="shared" ref="U36" si="4">S36+T36</f>
        <v>0</v>
      </c>
    </row>
    <row r="37" spans="1:21" ht="15" customHeight="1" x14ac:dyDescent="0.3">
      <c r="A37" s="1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21" ht="15" customHeight="1" x14ac:dyDescent="0.3">
      <c r="A38" s="29" t="s">
        <v>94</v>
      </c>
      <c r="B38" s="14" t="s">
        <v>110</v>
      </c>
      <c r="C38" s="14" t="s">
        <v>31</v>
      </c>
      <c r="D38" s="21" t="s">
        <v>157</v>
      </c>
      <c r="E38" s="49">
        <v>7</v>
      </c>
      <c r="F38" s="47">
        <v>0</v>
      </c>
      <c r="G38" s="48">
        <v>3.15</v>
      </c>
      <c r="H38" s="48">
        <v>3.5</v>
      </c>
      <c r="I38" s="48">
        <v>1.75</v>
      </c>
      <c r="J38" s="47">
        <v>0</v>
      </c>
      <c r="K38" s="47">
        <v>0</v>
      </c>
      <c r="L38" s="48">
        <v>5.5125000000000002</v>
      </c>
      <c r="M38" s="48">
        <v>6.125</v>
      </c>
      <c r="N38" s="48">
        <v>6.4312500000000004</v>
      </c>
      <c r="O38" s="47">
        <v>0</v>
      </c>
      <c r="P38" s="48">
        <v>7.35</v>
      </c>
      <c r="Q38" s="48">
        <v>5.25</v>
      </c>
      <c r="R38" s="15">
        <v>46.068750000000001</v>
      </c>
      <c r="S38" s="15">
        <f t="shared" ref="S38:S45" si="5">R38*0.75</f>
        <v>34.551562500000003</v>
      </c>
      <c r="T38" s="15">
        <f>'Összesítés Rangsor'!$P$30</f>
        <v>31.0625</v>
      </c>
      <c r="U38" s="105">
        <f t="shared" ref="U38:U45" si="6">S38+T38</f>
        <v>65.614062500000003</v>
      </c>
    </row>
    <row r="39" spans="1:21" ht="15" customHeight="1" x14ac:dyDescent="0.3">
      <c r="A39" s="30" t="s">
        <v>95</v>
      </c>
      <c r="B39" s="14" t="s">
        <v>85</v>
      </c>
      <c r="C39" s="14" t="s">
        <v>109</v>
      </c>
      <c r="D39" s="21" t="s">
        <v>157</v>
      </c>
      <c r="E39" s="34">
        <v>4.9000000000000004</v>
      </c>
      <c r="F39" s="32">
        <v>3.5</v>
      </c>
      <c r="G39" s="32">
        <v>4.2</v>
      </c>
      <c r="H39" s="32">
        <v>4.2</v>
      </c>
      <c r="I39" s="35">
        <v>0</v>
      </c>
      <c r="J39" s="35">
        <v>0</v>
      </c>
      <c r="K39" s="35">
        <v>0</v>
      </c>
      <c r="L39" s="32">
        <v>6.125</v>
      </c>
      <c r="M39" s="32">
        <v>6.125</v>
      </c>
      <c r="N39" s="35">
        <v>0</v>
      </c>
      <c r="O39" s="32">
        <v>5.8187499999999996</v>
      </c>
      <c r="P39" s="32">
        <v>5.5125000000000002</v>
      </c>
      <c r="Q39" s="32">
        <v>6.3</v>
      </c>
      <c r="R39" s="15">
        <v>46.681249999999999</v>
      </c>
      <c r="S39" s="15">
        <f t="shared" si="5"/>
        <v>35.010937499999997</v>
      </c>
      <c r="T39" s="15">
        <f>'Összesítés Rangsor'!$P$31</f>
        <v>29.53125</v>
      </c>
      <c r="U39" s="105">
        <f t="shared" si="6"/>
        <v>64.542187499999997</v>
      </c>
    </row>
    <row r="40" spans="1:21" ht="15" customHeight="1" x14ac:dyDescent="0.3">
      <c r="A40" s="31" t="s">
        <v>96</v>
      </c>
      <c r="B40" s="50" t="s">
        <v>137</v>
      </c>
      <c r="C40" s="50" t="s">
        <v>138</v>
      </c>
      <c r="D40" s="51" t="s">
        <v>157</v>
      </c>
      <c r="E40" s="32"/>
      <c r="F40" s="35"/>
      <c r="G40" s="32"/>
      <c r="H40" s="35"/>
      <c r="I40" s="35"/>
      <c r="J40" s="35"/>
      <c r="K40" s="35"/>
      <c r="L40" s="35"/>
      <c r="M40" s="35"/>
      <c r="N40" s="35"/>
      <c r="O40" s="35"/>
      <c r="P40" s="34"/>
      <c r="Q40" s="32"/>
      <c r="R40" s="15">
        <v>0</v>
      </c>
      <c r="S40" s="15">
        <f t="shared" si="5"/>
        <v>0</v>
      </c>
      <c r="T40" s="15">
        <f>'Összesítés Rangsor'!$P$28</f>
        <v>45.456249999999997</v>
      </c>
      <c r="U40" s="105">
        <f t="shared" si="6"/>
        <v>45.456249999999997</v>
      </c>
    </row>
    <row r="41" spans="1:21" ht="15" hidden="1" customHeight="1" x14ac:dyDescent="0.3">
      <c r="A41" s="11" t="s">
        <v>97</v>
      </c>
      <c r="B41" s="14" t="s">
        <v>187</v>
      </c>
      <c r="C41" s="14" t="s">
        <v>39</v>
      </c>
      <c r="D41" s="21" t="s">
        <v>330</v>
      </c>
      <c r="E41" s="32">
        <v>2.9750000000000001</v>
      </c>
      <c r="F41" s="35">
        <v>0</v>
      </c>
      <c r="G41" s="32">
        <v>3.5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4">
        <v>4.2874999999999996</v>
      </c>
      <c r="Q41" s="32">
        <v>3.6749999999999998</v>
      </c>
      <c r="R41" s="15">
        <v>14.4375</v>
      </c>
      <c r="S41" s="15">
        <f t="shared" si="5"/>
        <v>10.828125</v>
      </c>
      <c r="T41" s="15"/>
      <c r="U41" s="105">
        <f t="shared" si="6"/>
        <v>10.828125</v>
      </c>
    </row>
    <row r="42" spans="1:21" ht="15" hidden="1" customHeight="1" x14ac:dyDescent="0.3">
      <c r="A42" s="11" t="s">
        <v>98</v>
      </c>
      <c r="B42" s="14" t="s">
        <v>187</v>
      </c>
      <c r="C42" s="14" t="s">
        <v>39</v>
      </c>
      <c r="D42" s="21" t="s">
        <v>331</v>
      </c>
      <c r="E42" s="32">
        <v>2.9750000000000001</v>
      </c>
      <c r="F42" s="35">
        <v>0</v>
      </c>
      <c r="G42" s="32">
        <v>3.5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4">
        <v>4.2874999999999996</v>
      </c>
      <c r="Q42" s="32">
        <v>3.6749999999999998</v>
      </c>
      <c r="R42" s="15">
        <v>14.4375</v>
      </c>
      <c r="S42" s="15">
        <f t="shared" si="5"/>
        <v>10.828125</v>
      </c>
      <c r="T42" s="15"/>
      <c r="U42" s="105">
        <f t="shared" si="6"/>
        <v>10.828125</v>
      </c>
    </row>
    <row r="43" spans="1:21" ht="15" customHeight="1" x14ac:dyDescent="0.3">
      <c r="A43" s="11" t="s">
        <v>97</v>
      </c>
      <c r="B43" s="50" t="s">
        <v>192</v>
      </c>
      <c r="C43" s="50" t="s">
        <v>191</v>
      </c>
      <c r="D43" s="51" t="s">
        <v>157</v>
      </c>
      <c r="E43" s="32"/>
      <c r="F43" s="35"/>
      <c r="G43" s="32"/>
      <c r="H43" s="35"/>
      <c r="I43" s="35"/>
      <c r="J43" s="35"/>
      <c r="K43" s="35"/>
      <c r="L43" s="35"/>
      <c r="M43" s="35"/>
      <c r="N43" s="35"/>
      <c r="O43" s="35"/>
      <c r="P43" s="34"/>
      <c r="Q43" s="32"/>
      <c r="R43" s="15">
        <v>0</v>
      </c>
      <c r="S43" s="15">
        <f t="shared" si="5"/>
        <v>0</v>
      </c>
      <c r="T43" s="15">
        <f>'Összesítés Rangsor'!$P$29</f>
        <v>42.951562500000001</v>
      </c>
      <c r="U43" s="105">
        <f t="shared" si="6"/>
        <v>42.951562500000001</v>
      </c>
    </row>
    <row r="44" spans="1:21" ht="15" customHeight="1" x14ac:dyDescent="0.3">
      <c r="A44" s="11" t="s">
        <v>98</v>
      </c>
      <c r="B44" s="50" t="s">
        <v>147</v>
      </c>
      <c r="C44" s="50" t="s">
        <v>181</v>
      </c>
      <c r="D44" s="51" t="s">
        <v>154</v>
      </c>
      <c r="E44" s="32"/>
      <c r="F44" s="35"/>
      <c r="G44" s="32"/>
      <c r="H44" s="35"/>
      <c r="I44" s="35"/>
      <c r="J44" s="35"/>
      <c r="K44" s="35"/>
      <c r="L44" s="35"/>
      <c r="M44" s="35"/>
      <c r="N44" s="35"/>
      <c r="O44" s="35"/>
      <c r="P44" s="34"/>
      <c r="Q44" s="32"/>
      <c r="R44" s="15">
        <v>0</v>
      </c>
      <c r="S44" s="15">
        <f t="shared" si="5"/>
        <v>0</v>
      </c>
      <c r="T44" s="15">
        <f>'Összesítés Rangsor'!$P$32</f>
        <v>28.612500000000001</v>
      </c>
      <c r="U44" s="105">
        <f t="shared" si="6"/>
        <v>28.612500000000001</v>
      </c>
    </row>
    <row r="45" spans="1:21" ht="15" customHeight="1" x14ac:dyDescent="0.3">
      <c r="A45" s="11" t="s">
        <v>99</v>
      </c>
      <c r="B45" s="14" t="s">
        <v>187</v>
      </c>
      <c r="C45" s="14" t="s">
        <v>39</v>
      </c>
      <c r="D45" s="21" t="s">
        <v>157</v>
      </c>
      <c r="E45" s="32">
        <v>2.9750000000000001</v>
      </c>
      <c r="F45" s="35">
        <v>0</v>
      </c>
      <c r="G45" s="32">
        <v>3.5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4">
        <v>4.2874999999999996</v>
      </c>
      <c r="Q45" s="32">
        <v>3.6749999999999998</v>
      </c>
      <c r="R45" s="15">
        <v>14.4375</v>
      </c>
      <c r="S45" s="15">
        <f t="shared" si="5"/>
        <v>10.828125</v>
      </c>
      <c r="T45" s="15">
        <v>0</v>
      </c>
      <c r="U45" s="105">
        <f t="shared" si="6"/>
        <v>10.828125</v>
      </c>
    </row>
    <row r="46" spans="1:21" ht="15" customHeight="1" x14ac:dyDescent="0.3">
      <c r="A46" s="11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21" ht="15" customHeight="1" x14ac:dyDescent="0.3">
      <c r="A47" s="29" t="s">
        <v>94</v>
      </c>
      <c r="B47" s="14" t="s">
        <v>51</v>
      </c>
      <c r="C47" s="14" t="s">
        <v>52</v>
      </c>
      <c r="D47" s="21" t="s">
        <v>158</v>
      </c>
      <c r="E47" s="34">
        <v>5.25</v>
      </c>
      <c r="F47" s="35">
        <v>0</v>
      </c>
      <c r="G47" s="32">
        <v>5.25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4">
        <v>9.1875</v>
      </c>
      <c r="Q47" s="32">
        <v>7.875</v>
      </c>
      <c r="R47" s="15">
        <v>27.5625</v>
      </c>
      <c r="S47" s="15">
        <f t="shared" ref="S47:S62" si="7">R47*0.75</f>
        <v>20.671875</v>
      </c>
      <c r="T47" s="15">
        <f>'Összesítés Rangsor'!$P$41</f>
        <v>24.9375</v>
      </c>
      <c r="U47" s="105">
        <f t="shared" ref="U47:U62" si="8">S47+T47</f>
        <v>45.609375</v>
      </c>
    </row>
    <row r="48" spans="1:21" ht="15" customHeight="1" x14ac:dyDescent="0.3">
      <c r="A48" s="30" t="s">
        <v>95</v>
      </c>
      <c r="B48" s="14" t="s">
        <v>66</v>
      </c>
      <c r="C48" s="14" t="s">
        <v>31</v>
      </c>
      <c r="D48" s="21" t="s">
        <v>158</v>
      </c>
      <c r="E48" s="34">
        <v>3.6750000000000003</v>
      </c>
      <c r="F48" s="35">
        <v>0</v>
      </c>
      <c r="G48" s="32">
        <v>2.625</v>
      </c>
      <c r="H48" s="32">
        <v>3.6749999999999998</v>
      </c>
      <c r="I48" s="32">
        <v>1.2250000000000001</v>
      </c>
      <c r="J48" s="35">
        <v>0</v>
      </c>
      <c r="K48" s="32">
        <v>1.575</v>
      </c>
      <c r="L48" s="35">
        <v>0</v>
      </c>
      <c r="M48" s="35">
        <v>0</v>
      </c>
      <c r="N48" s="35">
        <v>0</v>
      </c>
      <c r="O48" s="35">
        <v>0</v>
      </c>
      <c r="P48" s="34">
        <v>6.4312500000000004</v>
      </c>
      <c r="Q48" s="32">
        <v>4.7249999999999996</v>
      </c>
      <c r="R48" s="15">
        <v>23.931249999999999</v>
      </c>
      <c r="S48" s="15">
        <f t="shared" si="7"/>
        <v>17.948437499999997</v>
      </c>
      <c r="T48" s="15">
        <f>'Összesítés Rangsor'!$P$42</f>
        <v>18.681249999999999</v>
      </c>
      <c r="U48" s="105">
        <f t="shared" si="8"/>
        <v>36.629687499999996</v>
      </c>
    </row>
    <row r="49" spans="1:21" ht="15" customHeight="1" x14ac:dyDescent="0.3">
      <c r="A49" s="31" t="s">
        <v>96</v>
      </c>
      <c r="B49" s="50" t="s">
        <v>83</v>
      </c>
      <c r="C49" s="50" t="s">
        <v>84</v>
      </c>
      <c r="D49" s="51" t="s">
        <v>158</v>
      </c>
      <c r="E49" s="47">
        <v>0</v>
      </c>
      <c r="F49" s="47">
        <v>0</v>
      </c>
      <c r="G49" s="47">
        <v>0</v>
      </c>
      <c r="H49" s="48">
        <v>5.25</v>
      </c>
      <c r="I49" s="47">
        <v>0</v>
      </c>
      <c r="J49" s="48">
        <v>1.75</v>
      </c>
      <c r="K49" s="35">
        <v>0</v>
      </c>
      <c r="L49" s="47">
        <v>0</v>
      </c>
      <c r="M49" s="47">
        <v>0</v>
      </c>
      <c r="N49" s="47">
        <v>0</v>
      </c>
      <c r="O49" s="49">
        <v>9.1875</v>
      </c>
      <c r="P49" s="47">
        <v>0</v>
      </c>
      <c r="Q49" s="47">
        <v>0</v>
      </c>
      <c r="R49" s="15">
        <v>16.1875</v>
      </c>
      <c r="S49" s="15">
        <f t="shared" si="7"/>
        <v>12.140625</v>
      </c>
      <c r="T49" s="15">
        <f>'Összesítés Rangsor'!$P$43</f>
        <v>17.674999999999997</v>
      </c>
      <c r="U49" s="105">
        <f t="shared" si="8"/>
        <v>29.815624999999997</v>
      </c>
    </row>
    <row r="50" spans="1:21" ht="15" customHeight="1" x14ac:dyDescent="0.3">
      <c r="A50" s="11" t="s">
        <v>97</v>
      </c>
      <c r="B50" s="14" t="s">
        <v>63</v>
      </c>
      <c r="C50" s="14" t="s">
        <v>64</v>
      </c>
      <c r="D50" s="21" t="s">
        <v>158</v>
      </c>
      <c r="E50" s="34">
        <v>2.625</v>
      </c>
      <c r="F50" s="35">
        <v>0</v>
      </c>
      <c r="G50" s="32">
        <v>3.1500000000000004</v>
      </c>
      <c r="H50" s="32">
        <v>3.15</v>
      </c>
      <c r="I50" s="32">
        <v>1.4875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47">
        <v>0</v>
      </c>
      <c r="Q50" s="32">
        <v>6.6937499999999996</v>
      </c>
      <c r="R50" s="15">
        <v>17.106250000000003</v>
      </c>
      <c r="S50" s="15">
        <f t="shared" si="7"/>
        <v>12.829687500000002</v>
      </c>
      <c r="T50" s="15">
        <f>'Összesítés Rangsor'!$P$47</f>
        <v>11.725000000000001</v>
      </c>
      <c r="U50" s="105">
        <f t="shared" si="8"/>
        <v>24.554687500000004</v>
      </c>
    </row>
    <row r="51" spans="1:21" ht="15" customHeight="1" x14ac:dyDescent="0.3">
      <c r="A51" s="11" t="s">
        <v>98</v>
      </c>
      <c r="B51" s="14" t="s">
        <v>62</v>
      </c>
      <c r="C51" s="14" t="s">
        <v>39</v>
      </c>
      <c r="D51" s="21" t="s">
        <v>158</v>
      </c>
      <c r="E51" s="34">
        <v>4.4625000000000004</v>
      </c>
      <c r="F51" s="35">
        <v>0</v>
      </c>
      <c r="G51" s="32">
        <v>4.4625000000000004</v>
      </c>
      <c r="H51" s="35">
        <v>0</v>
      </c>
      <c r="I51" s="35">
        <v>0</v>
      </c>
      <c r="J51" s="35">
        <v>0</v>
      </c>
      <c r="K51" s="32">
        <v>2.2312500000000002</v>
      </c>
      <c r="L51" s="35">
        <v>0</v>
      </c>
      <c r="M51" s="35">
        <v>0</v>
      </c>
      <c r="N51" s="35">
        <v>0</v>
      </c>
      <c r="O51" s="35">
        <v>0</v>
      </c>
      <c r="P51" s="34">
        <v>7.8093500000000002</v>
      </c>
      <c r="Q51" s="32">
        <v>5.5125000000000002</v>
      </c>
      <c r="R51" s="15">
        <v>24.478100000000001</v>
      </c>
      <c r="S51" s="15">
        <f t="shared" si="7"/>
        <v>18.358575000000002</v>
      </c>
      <c r="T51" s="15">
        <v>0</v>
      </c>
      <c r="U51" s="105">
        <f t="shared" si="8"/>
        <v>18.358575000000002</v>
      </c>
    </row>
    <row r="52" spans="1:21" ht="15" customHeight="1" x14ac:dyDescent="0.3">
      <c r="A52" s="11" t="s">
        <v>99</v>
      </c>
      <c r="B52" s="50" t="s">
        <v>76</v>
      </c>
      <c r="C52" s="50" t="s">
        <v>74</v>
      </c>
      <c r="D52" s="51" t="s">
        <v>158</v>
      </c>
      <c r="E52" s="47">
        <v>0</v>
      </c>
      <c r="F52" s="47">
        <v>0</v>
      </c>
      <c r="G52" s="47">
        <v>0</v>
      </c>
      <c r="H52" s="48">
        <v>2.625</v>
      </c>
      <c r="I52" s="48">
        <v>1.05</v>
      </c>
      <c r="J52" s="48">
        <v>1.4875</v>
      </c>
      <c r="K52" s="35">
        <v>0</v>
      </c>
      <c r="L52" s="47">
        <v>0</v>
      </c>
      <c r="M52" s="47">
        <v>0</v>
      </c>
      <c r="N52" s="47">
        <v>0</v>
      </c>
      <c r="O52" s="35">
        <v>0</v>
      </c>
      <c r="P52" s="47">
        <v>0</v>
      </c>
      <c r="Q52" s="47">
        <v>0</v>
      </c>
      <c r="R52" s="15">
        <v>0</v>
      </c>
      <c r="S52" s="15">
        <f t="shared" si="7"/>
        <v>0</v>
      </c>
      <c r="T52" s="15">
        <f>'Összesítés Rangsor'!$P$44</f>
        <v>16.712499999999999</v>
      </c>
      <c r="U52" s="105">
        <f t="shared" si="8"/>
        <v>16.712499999999999</v>
      </c>
    </row>
    <row r="53" spans="1:21" ht="15" hidden="1" customHeight="1" x14ac:dyDescent="0.3">
      <c r="A53" s="11" t="s">
        <v>100</v>
      </c>
      <c r="B53" s="37" t="s">
        <v>90</v>
      </c>
      <c r="C53" s="37" t="s">
        <v>115</v>
      </c>
      <c r="D53" s="38" t="s">
        <v>158</v>
      </c>
      <c r="E53" s="42">
        <v>3.1500000000000004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>
        <v>3.7406250000000001</v>
      </c>
      <c r="R53" s="15">
        <v>6.890625</v>
      </c>
      <c r="S53" s="15">
        <f t="shared" si="7"/>
        <v>5.16796875</v>
      </c>
      <c r="T53" s="15"/>
      <c r="U53" s="105">
        <f t="shared" si="8"/>
        <v>5.16796875</v>
      </c>
    </row>
    <row r="54" spans="1:21" ht="15" hidden="1" customHeight="1" x14ac:dyDescent="0.3">
      <c r="A54" s="11" t="s">
        <v>101</v>
      </c>
      <c r="B54" s="37" t="s">
        <v>45</v>
      </c>
      <c r="C54" s="37" t="s">
        <v>41</v>
      </c>
      <c r="D54" s="38" t="s">
        <v>158</v>
      </c>
      <c r="E54" s="39">
        <v>0</v>
      </c>
      <c r="F54" s="40">
        <v>2.4499999999999997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40">
        <v>3.9375</v>
      </c>
      <c r="R54" s="15">
        <v>6.3874999999999993</v>
      </c>
      <c r="S54" s="15">
        <f t="shared" si="7"/>
        <v>4.7906249999999995</v>
      </c>
      <c r="T54" s="15"/>
      <c r="U54" s="105">
        <f t="shared" si="8"/>
        <v>4.7906249999999995</v>
      </c>
    </row>
    <row r="55" spans="1:21" ht="15" hidden="1" customHeight="1" x14ac:dyDescent="0.3">
      <c r="A55" s="11" t="s">
        <v>102</v>
      </c>
      <c r="B55" s="37" t="s">
        <v>116</v>
      </c>
      <c r="C55" s="37" t="s">
        <v>31</v>
      </c>
      <c r="D55" s="38" t="s">
        <v>160</v>
      </c>
      <c r="E55" s="42">
        <v>2.4937499999999999</v>
      </c>
      <c r="F55" s="39">
        <v>0</v>
      </c>
      <c r="G55" s="40">
        <v>3.6750000000000003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15">
        <v>6.1687500000000002</v>
      </c>
      <c r="S55" s="15">
        <f t="shared" si="7"/>
        <v>4.6265625000000004</v>
      </c>
      <c r="T55" s="15"/>
      <c r="U55" s="105">
        <f t="shared" si="8"/>
        <v>4.6265625000000004</v>
      </c>
    </row>
    <row r="56" spans="1:21" ht="15" customHeight="1" x14ac:dyDescent="0.3">
      <c r="A56" s="11" t="s">
        <v>100</v>
      </c>
      <c r="B56" s="50" t="s">
        <v>201</v>
      </c>
      <c r="C56" s="50" t="s">
        <v>176</v>
      </c>
      <c r="D56" s="51" t="s">
        <v>158</v>
      </c>
      <c r="E56" s="47"/>
      <c r="F56" s="47"/>
      <c r="G56" s="47"/>
      <c r="H56" s="48"/>
      <c r="I56" s="48"/>
      <c r="J56" s="48"/>
      <c r="K56" s="35"/>
      <c r="L56" s="47"/>
      <c r="M56" s="47"/>
      <c r="N56" s="47"/>
      <c r="O56" s="35"/>
      <c r="P56" s="47"/>
      <c r="Q56" s="47"/>
      <c r="R56" s="15">
        <v>0</v>
      </c>
      <c r="S56" s="15">
        <f t="shared" si="7"/>
        <v>0</v>
      </c>
      <c r="T56" s="15">
        <f>'Összesítés Rangsor'!$P$45</f>
        <v>16.100000000000001</v>
      </c>
      <c r="U56" s="105">
        <f t="shared" si="8"/>
        <v>16.100000000000001</v>
      </c>
    </row>
    <row r="57" spans="1:21" ht="15" hidden="1" customHeight="1" x14ac:dyDescent="0.3">
      <c r="A57" s="11" t="s">
        <v>101</v>
      </c>
      <c r="B57" s="50" t="s">
        <v>140</v>
      </c>
      <c r="C57" s="50" t="s">
        <v>136</v>
      </c>
      <c r="D57" s="51" t="s">
        <v>158</v>
      </c>
      <c r="E57" s="47">
        <v>0</v>
      </c>
      <c r="F57" s="47">
        <v>0</v>
      </c>
      <c r="G57" s="47">
        <v>0</v>
      </c>
      <c r="H57" s="48">
        <v>2.625</v>
      </c>
      <c r="I57" s="48">
        <v>1.05</v>
      </c>
      <c r="J57" s="48">
        <v>1.4875</v>
      </c>
      <c r="K57" s="35">
        <v>0</v>
      </c>
      <c r="L57" s="47">
        <v>0</v>
      </c>
      <c r="M57" s="47">
        <v>0</v>
      </c>
      <c r="N57" s="47">
        <v>0</v>
      </c>
      <c r="O57" s="35">
        <v>0</v>
      </c>
      <c r="P57" s="47">
        <v>0</v>
      </c>
      <c r="Q57" s="47">
        <v>0</v>
      </c>
      <c r="R57" s="15">
        <v>5.1624999999999996</v>
      </c>
      <c r="S57" s="15">
        <f t="shared" si="7"/>
        <v>3.8718749999999997</v>
      </c>
      <c r="T57" s="15"/>
      <c r="U57" s="105">
        <f t="shared" si="8"/>
        <v>3.8718749999999997</v>
      </c>
    </row>
    <row r="58" spans="1:21" ht="15" hidden="1" customHeight="1" x14ac:dyDescent="0.3">
      <c r="A58" s="11" t="s">
        <v>102</v>
      </c>
      <c r="B58" s="50" t="s">
        <v>140</v>
      </c>
      <c r="C58" s="50" t="s">
        <v>136</v>
      </c>
      <c r="D58" s="51" t="s">
        <v>158</v>
      </c>
      <c r="E58" s="47">
        <v>0</v>
      </c>
      <c r="F58" s="47">
        <v>0</v>
      </c>
      <c r="G58" s="47">
        <v>0</v>
      </c>
      <c r="H58" s="48">
        <v>2.625</v>
      </c>
      <c r="I58" s="48">
        <v>1.05</v>
      </c>
      <c r="J58" s="48">
        <v>1.4875</v>
      </c>
      <c r="K58" s="35">
        <v>0</v>
      </c>
      <c r="L58" s="47">
        <v>0</v>
      </c>
      <c r="M58" s="47">
        <v>0</v>
      </c>
      <c r="N58" s="47">
        <v>0</v>
      </c>
      <c r="O58" s="35">
        <v>0</v>
      </c>
      <c r="P58" s="47">
        <v>0</v>
      </c>
      <c r="Q58" s="47">
        <v>0</v>
      </c>
      <c r="R58" s="15">
        <v>5.1624999999999996</v>
      </c>
      <c r="S58" s="15">
        <f t="shared" si="7"/>
        <v>3.8718749999999997</v>
      </c>
      <c r="T58" s="15"/>
      <c r="U58" s="105">
        <f t="shared" si="8"/>
        <v>3.8718749999999997</v>
      </c>
    </row>
    <row r="59" spans="1:21" ht="15" hidden="1" customHeight="1" x14ac:dyDescent="0.3">
      <c r="A59" s="11" t="s">
        <v>103</v>
      </c>
      <c r="B59" s="50" t="s">
        <v>140</v>
      </c>
      <c r="C59" s="50" t="s">
        <v>136</v>
      </c>
      <c r="D59" s="51" t="s">
        <v>158</v>
      </c>
      <c r="E59" s="47">
        <v>0</v>
      </c>
      <c r="F59" s="47">
        <v>0</v>
      </c>
      <c r="G59" s="47">
        <v>0</v>
      </c>
      <c r="H59" s="48">
        <v>2.625</v>
      </c>
      <c r="I59" s="48">
        <v>1.05</v>
      </c>
      <c r="J59" s="48">
        <v>1.4875</v>
      </c>
      <c r="K59" s="35">
        <v>0</v>
      </c>
      <c r="L59" s="47">
        <v>0</v>
      </c>
      <c r="M59" s="47">
        <v>0</v>
      </c>
      <c r="N59" s="47">
        <v>0</v>
      </c>
      <c r="O59" s="35">
        <v>0</v>
      </c>
      <c r="P59" s="47">
        <v>0</v>
      </c>
      <c r="Q59" s="47">
        <v>0</v>
      </c>
      <c r="R59" s="15">
        <v>5.1624999999999996</v>
      </c>
      <c r="S59" s="15">
        <f t="shared" si="7"/>
        <v>3.8718749999999997</v>
      </c>
      <c r="T59" s="15"/>
      <c r="U59" s="105">
        <f t="shared" si="8"/>
        <v>3.8718749999999997</v>
      </c>
    </row>
    <row r="60" spans="1:21" ht="15" hidden="1" customHeight="1" x14ac:dyDescent="0.3">
      <c r="A60" s="11" t="s">
        <v>104</v>
      </c>
      <c r="B60" s="50" t="s">
        <v>140</v>
      </c>
      <c r="C60" s="50" t="s">
        <v>136</v>
      </c>
      <c r="D60" s="51" t="s">
        <v>158</v>
      </c>
      <c r="E60" s="47">
        <v>0</v>
      </c>
      <c r="F60" s="47">
        <v>0</v>
      </c>
      <c r="G60" s="47">
        <v>0</v>
      </c>
      <c r="H60" s="48">
        <v>2.625</v>
      </c>
      <c r="I60" s="48">
        <v>1.05</v>
      </c>
      <c r="J60" s="48">
        <v>1.4875</v>
      </c>
      <c r="K60" s="35">
        <v>0</v>
      </c>
      <c r="L60" s="47">
        <v>0</v>
      </c>
      <c r="M60" s="47">
        <v>0</v>
      </c>
      <c r="N60" s="47">
        <v>0</v>
      </c>
      <c r="O60" s="35">
        <v>0</v>
      </c>
      <c r="P60" s="47">
        <v>0</v>
      </c>
      <c r="Q60" s="47">
        <v>0</v>
      </c>
      <c r="R60" s="15">
        <v>5.1624999999999996</v>
      </c>
      <c r="S60" s="15">
        <f t="shared" si="7"/>
        <v>3.8718749999999997</v>
      </c>
      <c r="T60" s="15"/>
      <c r="U60" s="105">
        <f t="shared" si="8"/>
        <v>3.8718749999999997</v>
      </c>
    </row>
    <row r="61" spans="1:21" ht="15" customHeight="1" x14ac:dyDescent="0.3">
      <c r="A61" s="11" t="s">
        <v>101</v>
      </c>
      <c r="B61" s="14" t="s">
        <v>77</v>
      </c>
      <c r="C61" s="14" t="s">
        <v>31</v>
      </c>
      <c r="D61" s="21" t="s">
        <v>158</v>
      </c>
      <c r="E61" s="35">
        <v>0</v>
      </c>
      <c r="F61" s="35">
        <v>0</v>
      </c>
      <c r="G61" s="35">
        <v>0</v>
      </c>
      <c r="H61" s="32">
        <v>4.4625000000000004</v>
      </c>
      <c r="I61" s="32">
        <v>1.75</v>
      </c>
      <c r="J61" s="35">
        <v>0</v>
      </c>
      <c r="K61" s="32">
        <v>2.625</v>
      </c>
      <c r="L61" s="35">
        <v>0</v>
      </c>
      <c r="M61" s="35">
        <v>0</v>
      </c>
      <c r="N61" s="35">
        <v>0</v>
      </c>
      <c r="O61" s="35">
        <v>0</v>
      </c>
      <c r="P61" s="47">
        <v>0</v>
      </c>
      <c r="Q61" s="47">
        <v>0</v>
      </c>
      <c r="R61" s="15">
        <v>8.8375000000000004</v>
      </c>
      <c r="S61" s="15">
        <f t="shared" si="7"/>
        <v>6.6281250000000007</v>
      </c>
      <c r="T61" s="15">
        <v>0</v>
      </c>
      <c r="U61" s="105">
        <f t="shared" si="8"/>
        <v>6.6281250000000007</v>
      </c>
    </row>
    <row r="62" spans="1:21" ht="15" customHeight="1" x14ac:dyDescent="0.3">
      <c r="A62" s="11" t="s">
        <v>102</v>
      </c>
      <c r="B62" s="50" t="s">
        <v>140</v>
      </c>
      <c r="C62" s="50" t="s">
        <v>136</v>
      </c>
      <c r="D62" s="51" t="s">
        <v>158</v>
      </c>
      <c r="E62" s="47">
        <v>0</v>
      </c>
      <c r="F62" s="47">
        <v>0</v>
      </c>
      <c r="G62" s="47">
        <v>0</v>
      </c>
      <c r="H62" s="48">
        <v>2.625</v>
      </c>
      <c r="I62" s="48">
        <v>1.05</v>
      </c>
      <c r="J62" s="48">
        <v>1.4875</v>
      </c>
      <c r="K62" s="35">
        <v>0</v>
      </c>
      <c r="L62" s="47">
        <v>0</v>
      </c>
      <c r="M62" s="47">
        <v>0</v>
      </c>
      <c r="N62" s="47">
        <v>0</v>
      </c>
      <c r="O62" s="35">
        <v>0</v>
      </c>
      <c r="P62" s="47">
        <v>0</v>
      </c>
      <c r="Q62" s="47">
        <v>0</v>
      </c>
      <c r="R62" s="15">
        <v>5.1624999999999996</v>
      </c>
      <c r="S62" s="15">
        <f t="shared" si="7"/>
        <v>3.8718749999999997</v>
      </c>
      <c r="T62" s="15">
        <v>0</v>
      </c>
      <c r="U62" s="105">
        <f t="shared" si="8"/>
        <v>3.8718749999999997</v>
      </c>
    </row>
    <row r="63" spans="1:21" ht="15" customHeight="1" x14ac:dyDescent="0.3">
      <c r="A63" s="1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21" ht="15" customHeight="1" x14ac:dyDescent="0.3">
      <c r="A64" s="29" t="s">
        <v>94</v>
      </c>
      <c r="B64" s="50" t="s">
        <v>212</v>
      </c>
      <c r="C64" s="50" t="s">
        <v>34</v>
      </c>
      <c r="D64" s="51" t="s">
        <v>148</v>
      </c>
      <c r="E64" s="47"/>
      <c r="F64" s="47"/>
      <c r="G64" s="47"/>
      <c r="H64" s="47"/>
      <c r="I64" s="47"/>
      <c r="J64" s="47"/>
      <c r="K64" s="48"/>
      <c r="L64" s="47"/>
      <c r="M64" s="47"/>
      <c r="N64" s="47"/>
      <c r="O64" s="47"/>
      <c r="P64" s="49"/>
      <c r="Q64" s="48"/>
      <c r="R64" s="15">
        <v>0</v>
      </c>
      <c r="S64" s="15">
        <v>0</v>
      </c>
      <c r="T64" s="15">
        <f>'Összesítés Rangsor'!$P$57</f>
        <v>50.159374999999997</v>
      </c>
      <c r="U64" s="105">
        <f t="shared" ref="U64:U90" si="9">S64+T64</f>
        <v>50.159374999999997</v>
      </c>
    </row>
    <row r="65" spans="1:21" ht="15" customHeight="1" x14ac:dyDescent="0.3">
      <c r="A65" s="30" t="s">
        <v>95</v>
      </c>
      <c r="B65" s="14" t="s">
        <v>79</v>
      </c>
      <c r="C65" s="14" t="s">
        <v>80</v>
      </c>
      <c r="D65" s="21" t="s">
        <v>148</v>
      </c>
      <c r="E65" s="34">
        <v>3.6750000000000003</v>
      </c>
      <c r="F65" s="32">
        <v>2.9749999999999996</v>
      </c>
      <c r="G65" s="32">
        <v>3.15</v>
      </c>
      <c r="H65" s="35">
        <v>0</v>
      </c>
      <c r="I65" s="35">
        <v>0</v>
      </c>
      <c r="J65" s="47">
        <v>0</v>
      </c>
      <c r="K65" s="47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2">
        <v>4.7249999999999996</v>
      </c>
      <c r="R65" s="15">
        <v>14.525</v>
      </c>
      <c r="S65" s="15">
        <f>R65*0.75</f>
        <v>10.893750000000001</v>
      </c>
      <c r="T65" s="15">
        <f>'Összesítés Rangsor'!$P$59</f>
        <v>32.987499999999997</v>
      </c>
      <c r="U65" s="105">
        <f t="shared" si="9"/>
        <v>43.881249999999994</v>
      </c>
    </row>
    <row r="66" spans="1:21" ht="15" customHeight="1" x14ac:dyDescent="0.3">
      <c r="A66" s="31" t="s">
        <v>96</v>
      </c>
      <c r="B66" s="14" t="s">
        <v>73</v>
      </c>
      <c r="C66" s="14" t="s">
        <v>74</v>
      </c>
      <c r="D66" s="21" t="s">
        <v>148</v>
      </c>
      <c r="E66" s="35">
        <v>0</v>
      </c>
      <c r="F66" s="32">
        <v>2.4499999999999997</v>
      </c>
      <c r="G66" s="32">
        <v>4.4625000000000004</v>
      </c>
      <c r="H66" s="35">
        <v>0</v>
      </c>
      <c r="I66" s="35">
        <v>0</v>
      </c>
      <c r="J66" s="47">
        <v>0</v>
      </c>
      <c r="K66" s="47">
        <v>0</v>
      </c>
      <c r="L66" s="35">
        <v>0</v>
      </c>
      <c r="M66" s="35">
        <v>0</v>
      </c>
      <c r="N66" s="35">
        <v>0</v>
      </c>
      <c r="O66" s="35">
        <v>0</v>
      </c>
      <c r="P66" s="34">
        <v>4.2874999999999996</v>
      </c>
      <c r="Q66" s="35">
        <v>0</v>
      </c>
      <c r="R66" s="15">
        <v>11.2</v>
      </c>
      <c r="S66" s="15">
        <f>R66*0.75</f>
        <v>8.3999999999999986</v>
      </c>
      <c r="T66" s="15">
        <f>'Összesítés Rangsor'!$P$58</f>
        <v>35.174999999999997</v>
      </c>
      <c r="U66" s="105">
        <f t="shared" si="9"/>
        <v>43.574999999999996</v>
      </c>
    </row>
    <row r="67" spans="1:21" ht="15" customHeight="1" x14ac:dyDescent="0.3">
      <c r="A67" s="11" t="s">
        <v>97</v>
      </c>
      <c r="B67" s="50" t="s">
        <v>165</v>
      </c>
      <c r="C67" s="50" t="s">
        <v>166</v>
      </c>
      <c r="D67" s="51" t="s">
        <v>148</v>
      </c>
      <c r="E67" s="47"/>
      <c r="F67" s="47"/>
      <c r="G67" s="47"/>
      <c r="H67" s="47"/>
      <c r="I67" s="47"/>
      <c r="J67" s="47"/>
      <c r="K67" s="48"/>
      <c r="L67" s="47"/>
      <c r="M67" s="47"/>
      <c r="N67" s="47"/>
      <c r="O67" s="47"/>
      <c r="P67" s="49"/>
      <c r="Q67" s="48"/>
      <c r="R67" s="15">
        <v>0</v>
      </c>
      <c r="S67" s="15">
        <f>R67*0.75</f>
        <v>0</v>
      </c>
      <c r="T67" s="15">
        <f>'Összesítés Rangsor'!$P$60</f>
        <v>32.8125</v>
      </c>
      <c r="U67" s="105">
        <f t="shared" si="9"/>
        <v>32.8125</v>
      </c>
    </row>
    <row r="68" spans="1:21" ht="15" customHeight="1" x14ac:dyDescent="0.3">
      <c r="A68" s="11" t="s">
        <v>98</v>
      </c>
      <c r="B68" s="14" t="s">
        <v>69</v>
      </c>
      <c r="C68" s="14" t="s">
        <v>31</v>
      </c>
      <c r="D68" s="21" t="s">
        <v>148</v>
      </c>
      <c r="E68" s="35">
        <v>0</v>
      </c>
      <c r="F68" s="35">
        <v>0</v>
      </c>
      <c r="G68" s="32">
        <v>5.25</v>
      </c>
      <c r="H68" s="32">
        <v>5.25</v>
      </c>
      <c r="I68" s="35">
        <v>0</v>
      </c>
      <c r="J68" s="47">
        <v>0</v>
      </c>
      <c r="K68" s="35">
        <v>0</v>
      </c>
      <c r="L68" s="35">
        <v>0</v>
      </c>
      <c r="M68" s="35">
        <v>0</v>
      </c>
      <c r="N68" s="34">
        <v>24.5</v>
      </c>
      <c r="O68" s="35">
        <v>0</v>
      </c>
      <c r="P68" s="35">
        <v>0</v>
      </c>
      <c r="Q68" s="32">
        <v>6.6937499999999996</v>
      </c>
      <c r="R68" s="15">
        <v>41.693750000000001</v>
      </c>
      <c r="S68" s="15">
        <f>R68*0.75</f>
        <v>31.270312500000003</v>
      </c>
      <c r="T68" s="15">
        <v>0</v>
      </c>
      <c r="U68" s="105">
        <f t="shared" si="9"/>
        <v>31.270312500000003</v>
      </c>
    </row>
    <row r="69" spans="1:21" ht="15" customHeight="1" x14ac:dyDescent="0.3">
      <c r="A69" s="11" t="s">
        <v>99</v>
      </c>
      <c r="B69" s="14" t="s">
        <v>75</v>
      </c>
      <c r="C69" s="14" t="s">
        <v>34</v>
      </c>
      <c r="D69" s="21" t="s">
        <v>148</v>
      </c>
      <c r="E69" s="34">
        <v>3.1500000000000004</v>
      </c>
      <c r="F69" s="32">
        <v>2.0999999999999996</v>
      </c>
      <c r="G69" s="32">
        <v>2.3625000000000003</v>
      </c>
      <c r="H69" s="35">
        <v>0</v>
      </c>
      <c r="I69" s="32">
        <v>1.4875</v>
      </c>
      <c r="J69" s="47">
        <v>0</v>
      </c>
      <c r="K69" s="47">
        <v>0</v>
      </c>
      <c r="L69" s="35">
        <v>0</v>
      </c>
      <c r="M69" s="35">
        <v>0</v>
      </c>
      <c r="N69" s="35">
        <v>0</v>
      </c>
      <c r="O69" s="35">
        <v>0</v>
      </c>
      <c r="P69" s="34">
        <v>4.2874999999999996</v>
      </c>
      <c r="Q69" s="32">
        <v>3.3468749999999998</v>
      </c>
      <c r="R69" s="15">
        <v>16.734375</v>
      </c>
      <c r="S69" s="15">
        <f>R69*0.75</f>
        <v>12.55078125</v>
      </c>
      <c r="T69" s="15">
        <f>'Összesítés Rangsor'!$P$65</f>
        <v>15.049999999999999</v>
      </c>
      <c r="U69" s="105">
        <f t="shared" si="9"/>
        <v>27.600781249999997</v>
      </c>
    </row>
    <row r="70" spans="1:21" ht="15" customHeight="1" x14ac:dyDescent="0.3">
      <c r="A70" s="11" t="s">
        <v>100</v>
      </c>
      <c r="B70" s="50" t="s">
        <v>226</v>
      </c>
      <c r="C70" s="50" t="s">
        <v>247</v>
      </c>
      <c r="D70" s="51" t="s">
        <v>148</v>
      </c>
      <c r="E70" s="47"/>
      <c r="F70" s="47"/>
      <c r="G70" s="47"/>
      <c r="H70" s="47"/>
      <c r="I70" s="47"/>
      <c r="J70" s="47"/>
      <c r="K70" s="48"/>
      <c r="L70" s="47"/>
      <c r="M70" s="47"/>
      <c r="N70" s="47"/>
      <c r="O70" s="47"/>
      <c r="P70" s="49"/>
      <c r="Q70" s="48"/>
      <c r="R70" s="15">
        <v>0</v>
      </c>
      <c r="S70" s="15">
        <v>0</v>
      </c>
      <c r="T70" s="15">
        <f>'Összesítés Rangsor'!$P$61</f>
        <v>26.370312500000001</v>
      </c>
      <c r="U70" s="105">
        <f t="shared" si="9"/>
        <v>26.370312500000001</v>
      </c>
    </row>
    <row r="71" spans="1:21" ht="15" customHeight="1" x14ac:dyDescent="0.3">
      <c r="A71" s="11" t="s">
        <v>101</v>
      </c>
      <c r="B71" s="50" t="s">
        <v>113</v>
      </c>
      <c r="C71" s="50" t="s">
        <v>88</v>
      </c>
      <c r="D71" s="51" t="s">
        <v>148</v>
      </c>
      <c r="E71" s="47"/>
      <c r="F71" s="47"/>
      <c r="G71" s="47"/>
      <c r="H71" s="47"/>
      <c r="I71" s="47"/>
      <c r="J71" s="47"/>
      <c r="K71" s="48"/>
      <c r="L71" s="47"/>
      <c r="M71" s="47"/>
      <c r="N71" s="47"/>
      <c r="O71" s="47"/>
      <c r="P71" s="49"/>
      <c r="Q71" s="48"/>
      <c r="R71" s="15">
        <v>0</v>
      </c>
      <c r="S71" s="15">
        <v>0</v>
      </c>
      <c r="T71" s="15">
        <f>'Összesítés Rangsor'!$P$62</f>
        <v>25.9</v>
      </c>
      <c r="U71" s="105">
        <f t="shared" si="9"/>
        <v>25.9</v>
      </c>
    </row>
    <row r="72" spans="1:21" ht="15" hidden="1" customHeight="1" x14ac:dyDescent="0.3">
      <c r="A72" s="11" t="s">
        <v>102</v>
      </c>
      <c r="B72" s="50" t="s">
        <v>178</v>
      </c>
      <c r="C72" s="53" t="s">
        <v>36</v>
      </c>
      <c r="D72" s="51" t="s">
        <v>148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8">
        <v>1.3125</v>
      </c>
      <c r="L72" s="47">
        <v>0</v>
      </c>
      <c r="M72" s="47">
        <v>0</v>
      </c>
      <c r="N72" s="47">
        <v>0</v>
      </c>
      <c r="O72" s="47">
        <v>0</v>
      </c>
      <c r="P72" s="49">
        <v>4.2874999999999996</v>
      </c>
      <c r="Q72" s="48">
        <v>3.7406250000000001</v>
      </c>
      <c r="R72" s="15">
        <v>9.3406249999999993</v>
      </c>
      <c r="S72" s="15">
        <f t="shared" ref="S72:S82" si="10">R72*0.75</f>
        <v>7.0054687499999995</v>
      </c>
      <c r="T72" s="15"/>
      <c r="U72" s="105">
        <f t="shared" si="9"/>
        <v>7.0054687499999995</v>
      </c>
    </row>
    <row r="73" spans="1:21" ht="15" hidden="1" customHeight="1" x14ac:dyDescent="0.3">
      <c r="A73" s="11" t="s">
        <v>103</v>
      </c>
      <c r="B73" s="50" t="s">
        <v>178</v>
      </c>
      <c r="C73" s="53" t="s">
        <v>36</v>
      </c>
      <c r="D73" s="51" t="s">
        <v>148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8">
        <v>1.3125</v>
      </c>
      <c r="L73" s="47">
        <v>0</v>
      </c>
      <c r="M73" s="47">
        <v>0</v>
      </c>
      <c r="N73" s="47">
        <v>0</v>
      </c>
      <c r="O73" s="47">
        <v>0</v>
      </c>
      <c r="P73" s="49">
        <v>4.2874999999999996</v>
      </c>
      <c r="Q73" s="48">
        <v>3.7406250000000001</v>
      </c>
      <c r="R73" s="15">
        <v>9.3406249999999993</v>
      </c>
      <c r="S73" s="15">
        <f t="shared" si="10"/>
        <v>7.0054687499999995</v>
      </c>
      <c r="T73" s="15"/>
      <c r="U73" s="105">
        <f t="shared" si="9"/>
        <v>7.0054687499999995</v>
      </c>
    </row>
    <row r="74" spans="1:21" ht="15" hidden="1" customHeight="1" x14ac:dyDescent="0.3">
      <c r="A74" s="11" t="s">
        <v>104</v>
      </c>
      <c r="B74" s="50" t="s">
        <v>178</v>
      </c>
      <c r="C74" s="53" t="s">
        <v>36</v>
      </c>
      <c r="D74" s="51" t="s">
        <v>148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8">
        <v>1.3125</v>
      </c>
      <c r="L74" s="47">
        <v>0</v>
      </c>
      <c r="M74" s="47">
        <v>0</v>
      </c>
      <c r="N74" s="47">
        <v>0</v>
      </c>
      <c r="O74" s="47">
        <v>0</v>
      </c>
      <c r="P74" s="49">
        <v>4.2874999999999996</v>
      </c>
      <c r="Q74" s="48">
        <v>3.7406250000000001</v>
      </c>
      <c r="R74" s="15">
        <v>9.3406249999999993</v>
      </c>
      <c r="S74" s="15">
        <f t="shared" si="10"/>
        <v>7.0054687499999995</v>
      </c>
      <c r="T74" s="15"/>
      <c r="U74" s="105">
        <f t="shared" si="9"/>
        <v>7.0054687499999995</v>
      </c>
    </row>
    <row r="75" spans="1:21" ht="15" hidden="1" customHeight="1" x14ac:dyDescent="0.3">
      <c r="A75" s="11" t="s">
        <v>105</v>
      </c>
      <c r="B75" s="50" t="s">
        <v>178</v>
      </c>
      <c r="C75" s="53" t="s">
        <v>36</v>
      </c>
      <c r="D75" s="51" t="s">
        <v>148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8">
        <v>1.3125</v>
      </c>
      <c r="L75" s="47">
        <v>0</v>
      </c>
      <c r="M75" s="47">
        <v>0</v>
      </c>
      <c r="N75" s="47">
        <v>0</v>
      </c>
      <c r="O75" s="47">
        <v>0</v>
      </c>
      <c r="P75" s="49">
        <v>4.2874999999999996</v>
      </c>
      <c r="Q75" s="48">
        <v>3.7406250000000001</v>
      </c>
      <c r="R75" s="15">
        <v>9.3406249999999993</v>
      </c>
      <c r="S75" s="15">
        <f t="shared" si="10"/>
        <v>7.0054687499999995</v>
      </c>
      <c r="T75" s="15"/>
      <c r="U75" s="105">
        <f t="shared" si="9"/>
        <v>7.0054687499999995</v>
      </c>
    </row>
    <row r="76" spans="1:21" ht="15" hidden="1" customHeight="1" x14ac:dyDescent="0.3">
      <c r="A76" s="11" t="s">
        <v>106</v>
      </c>
      <c r="B76" s="50" t="s">
        <v>178</v>
      </c>
      <c r="C76" s="53" t="s">
        <v>36</v>
      </c>
      <c r="D76" s="51" t="s">
        <v>148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8">
        <v>1.3125</v>
      </c>
      <c r="L76" s="47">
        <v>0</v>
      </c>
      <c r="M76" s="47">
        <v>0</v>
      </c>
      <c r="N76" s="47">
        <v>0</v>
      </c>
      <c r="O76" s="47">
        <v>0</v>
      </c>
      <c r="P76" s="49">
        <v>4.2874999999999996</v>
      </c>
      <c r="Q76" s="48">
        <v>3.7406250000000001</v>
      </c>
      <c r="R76" s="15">
        <v>9.3406249999999993</v>
      </c>
      <c r="S76" s="15">
        <f t="shared" si="10"/>
        <v>7.0054687499999995</v>
      </c>
      <c r="T76" s="15"/>
      <c r="U76" s="105">
        <f t="shared" si="9"/>
        <v>7.0054687499999995</v>
      </c>
    </row>
    <row r="77" spans="1:21" ht="15" hidden="1" customHeight="1" x14ac:dyDescent="0.3">
      <c r="A77" s="11" t="s">
        <v>107</v>
      </c>
      <c r="B77" s="50" t="s">
        <v>178</v>
      </c>
      <c r="C77" s="53" t="s">
        <v>36</v>
      </c>
      <c r="D77" s="51" t="s">
        <v>148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8">
        <v>1.3125</v>
      </c>
      <c r="L77" s="47">
        <v>0</v>
      </c>
      <c r="M77" s="47">
        <v>0</v>
      </c>
      <c r="N77" s="47">
        <v>0</v>
      </c>
      <c r="O77" s="47">
        <v>0</v>
      </c>
      <c r="P77" s="49">
        <v>4.2874999999999996</v>
      </c>
      <c r="Q77" s="48">
        <v>3.7406250000000001</v>
      </c>
      <c r="R77" s="15">
        <v>9.3406249999999993</v>
      </c>
      <c r="S77" s="15">
        <f t="shared" si="10"/>
        <v>7.0054687499999995</v>
      </c>
      <c r="T77" s="15"/>
      <c r="U77" s="105">
        <f t="shared" si="9"/>
        <v>7.0054687499999995</v>
      </c>
    </row>
    <row r="78" spans="1:21" ht="15" hidden="1" customHeight="1" x14ac:dyDescent="0.3">
      <c r="A78" s="11" t="s">
        <v>108</v>
      </c>
      <c r="B78" s="50" t="s">
        <v>178</v>
      </c>
      <c r="C78" s="53" t="s">
        <v>36</v>
      </c>
      <c r="D78" s="51" t="s">
        <v>148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8">
        <v>1.3125</v>
      </c>
      <c r="L78" s="47">
        <v>0</v>
      </c>
      <c r="M78" s="47">
        <v>0</v>
      </c>
      <c r="N78" s="47">
        <v>0</v>
      </c>
      <c r="O78" s="47">
        <v>0</v>
      </c>
      <c r="P78" s="49">
        <v>4.2874999999999996</v>
      </c>
      <c r="Q78" s="48">
        <v>3.7406250000000001</v>
      </c>
      <c r="R78" s="15">
        <v>9.3406249999999993</v>
      </c>
      <c r="S78" s="15">
        <f t="shared" si="10"/>
        <v>7.0054687499999995</v>
      </c>
      <c r="T78" s="15"/>
      <c r="U78" s="105">
        <f t="shared" si="9"/>
        <v>7.0054687499999995</v>
      </c>
    </row>
    <row r="79" spans="1:21" ht="15" hidden="1" customHeight="1" x14ac:dyDescent="0.3">
      <c r="A79" s="11" t="s">
        <v>142</v>
      </c>
      <c r="B79" s="50" t="s">
        <v>178</v>
      </c>
      <c r="C79" s="53" t="s">
        <v>36</v>
      </c>
      <c r="D79" s="51" t="s">
        <v>148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8">
        <v>1.3125</v>
      </c>
      <c r="L79" s="47">
        <v>0</v>
      </c>
      <c r="M79" s="47">
        <v>0</v>
      </c>
      <c r="N79" s="47">
        <v>0</v>
      </c>
      <c r="O79" s="47">
        <v>0</v>
      </c>
      <c r="P79" s="49">
        <v>4.2874999999999996</v>
      </c>
      <c r="Q79" s="48">
        <v>3.7406250000000001</v>
      </c>
      <c r="R79" s="15">
        <v>9.3406249999999993</v>
      </c>
      <c r="S79" s="15">
        <f t="shared" si="10"/>
        <v>7.0054687499999995</v>
      </c>
      <c r="T79" s="15"/>
      <c r="U79" s="105">
        <f t="shared" si="9"/>
        <v>7.0054687499999995</v>
      </c>
    </row>
    <row r="80" spans="1:21" ht="15" hidden="1" customHeight="1" x14ac:dyDescent="0.3">
      <c r="A80" s="11" t="s">
        <v>143</v>
      </c>
      <c r="B80" s="50" t="s">
        <v>178</v>
      </c>
      <c r="C80" s="53" t="s">
        <v>36</v>
      </c>
      <c r="D80" s="51" t="s">
        <v>148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8">
        <v>1.3125</v>
      </c>
      <c r="L80" s="47">
        <v>0</v>
      </c>
      <c r="M80" s="47">
        <v>0</v>
      </c>
      <c r="N80" s="47">
        <v>0</v>
      </c>
      <c r="O80" s="47">
        <v>0</v>
      </c>
      <c r="P80" s="49">
        <v>4.2874999999999996</v>
      </c>
      <c r="Q80" s="48">
        <v>3.7406250000000001</v>
      </c>
      <c r="R80" s="15">
        <v>9.3406249999999993</v>
      </c>
      <c r="S80" s="15">
        <f t="shared" si="10"/>
        <v>7.0054687499999995</v>
      </c>
      <c r="T80" s="15"/>
      <c r="U80" s="105">
        <f t="shared" si="9"/>
        <v>7.0054687499999995</v>
      </c>
    </row>
    <row r="81" spans="1:21" ht="15" hidden="1" customHeight="1" x14ac:dyDescent="0.3">
      <c r="A81" s="11" t="s">
        <v>169</v>
      </c>
      <c r="B81" s="50" t="s">
        <v>178</v>
      </c>
      <c r="C81" s="53" t="s">
        <v>36</v>
      </c>
      <c r="D81" s="51" t="s">
        <v>148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8">
        <v>1.3125</v>
      </c>
      <c r="L81" s="47">
        <v>0</v>
      </c>
      <c r="M81" s="47">
        <v>0</v>
      </c>
      <c r="N81" s="47">
        <v>0</v>
      </c>
      <c r="O81" s="47">
        <v>0</v>
      </c>
      <c r="P81" s="49">
        <v>4.2874999999999996</v>
      </c>
      <c r="Q81" s="48">
        <v>3.7406250000000001</v>
      </c>
      <c r="R81" s="15">
        <v>9.3406249999999993</v>
      </c>
      <c r="S81" s="15">
        <f t="shared" si="10"/>
        <v>7.0054687499999995</v>
      </c>
      <c r="T81" s="15"/>
      <c r="U81" s="105">
        <f t="shared" si="9"/>
        <v>7.0054687499999995</v>
      </c>
    </row>
    <row r="82" spans="1:21" ht="15" hidden="1" customHeight="1" x14ac:dyDescent="0.3">
      <c r="A82" s="11" t="s">
        <v>170</v>
      </c>
      <c r="B82" s="50" t="s">
        <v>178</v>
      </c>
      <c r="C82" s="53" t="s">
        <v>36</v>
      </c>
      <c r="D82" s="51" t="s">
        <v>148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8">
        <v>1.3125</v>
      </c>
      <c r="L82" s="47">
        <v>0</v>
      </c>
      <c r="M82" s="47">
        <v>0</v>
      </c>
      <c r="N82" s="47">
        <v>0</v>
      </c>
      <c r="O82" s="47">
        <v>0</v>
      </c>
      <c r="P82" s="49">
        <v>4.2874999999999996</v>
      </c>
      <c r="Q82" s="48">
        <v>3.7406250000000001</v>
      </c>
      <c r="R82" s="15">
        <v>9.3406249999999993</v>
      </c>
      <c r="S82" s="15">
        <f t="shared" si="10"/>
        <v>7.0054687499999995</v>
      </c>
      <c r="T82" s="15"/>
      <c r="U82" s="105">
        <f t="shared" si="9"/>
        <v>7.0054687499999995</v>
      </c>
    </row>
    <row r="83" spans="1:21" ht="15" customHeight="1" x14ac:dyDescent="0.3">
      <c r="A83" s="11" t="s">
        <v>102</v>
      </c>
      <c r="B83" s="50" t="s">
        <v>243</v>
      </c>
      <c r="C83" s="50" t="s">
        <v>74</v>
      </c>
      <c r="D83" s="51" t="s">
        <v>148</v>
      </c>
      <c r="E83" s="47"/>
      <c r="F83" s="47"/>
      <c r="G83" s="47"/>
      <c r="H83" s="47"/>
      <c r="I83" s="47"/>
      <c r="J83" s="47"/>
      <c r="K83" s="48"/>
      <c r="L83" s="47"/>
      <c r="M83" s="47"/>
      <c r="N83" s="47"/>
      <c r="O83" s="47"/>
      <c r="P83" s="49"/>
      <c r="Q83" s="48"/>
      <c r="R83" s="15">
        <v>0</v>
      </c>
      <c r="S83" s="15">
        <v>0</v>
      </c>
      <c r="T83" s="15">
        <f>'Összesítés Rangsor'!$P$63</f>
        <v>22.399999999999995</v>
      </c>
      <c r="U83" s="105">
        <f t="shared" si="9"/>
        <v>22.399999999999995</v>
      </c>
    </row>
    <row r="84" spans="1:21" ht="15" customHeight="1" x14ac:dyDescent="0.3">
      <c r="A84" s="11" t="s">
        <v>103</v>
      </c>
      <c r="B84" s="50" t="s">
        <v>216</v>
      </c>
      <c r="C84" s="50" t="s">
        <v>200</v>
      </c>
      <c r="D84" s="51" t="s">
        <v>148</v>
      </c>
      <c r="E84" s="47"/>
      <c r="F84" s="47"/>
      <c r="G84" s="47"/>
      <c r="H84" s="47"/>
      <c r="I84" s="47"/>
      <c r="J84" s="47"/>
      <c r="K84" s="48"/>
      <c r="L84" s="47"/>
      <c r="M84" s="47"/>
      <c r="N84" s="47"/>
      <c r="O84" s="47"/>
      <c r="P84" s="49"/>
      <c r="Q84" s="48"/>
      <c r="R84" s="15">
        <v>0</v>
      </c>
      <c r="S84" s="15">
        <v>0</v>
      </c>
      <c r="T84" s="15">
        <f>'Összesítés Rangsor'!$P$64</f>
        <v>15.574999999999999</v>
      </c>
      <c r="U84" s="105">
        <f t="shared" si="9"/>
        <v>15.574999999999999</v>
      </c>
    </row>
    <row r="85" spans="1:21" ht="15" customHeight="1" x14ac:dyDescent="0.3">
      <c r="A85" s="11" t="s">
        <v>104</v>
      </c>
      <c r="B85" s="50" t="s">
        <v>177</v>
      </c>
      <c r="C85" s="50" t="s">
        <v>179</v>
      </c>
      <c r="D85" s="51" t="s">
        <v>148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8">
        <v>1.8374999999999999</v>
      </c>
      <c r="L85" s="47">
        <v>0</v>
      </c>
      <c r="M85" s="47">
        <v>0</v>
      </c>
      <c r="N85" s="47">
        <v>0</v>
      </c>
      <c r="O85" s="47">
        <v>0</v>
      </c>
      <c r="P85" s="49">
        <v>8.5749999999999993</v>
      </c>
      <c r="Q85" s="48">
        <v>7.875</v>
      </c>
      <c r="R85" s="15">
        <v>18.287500000000001</v>
      </c>
      <c r="S85" s="15">
        <f>R85*0.75</f>
        <v>13.715625000000001</v>
      </c>
      <c r="T85" s="15">
        <v>0</v>
      </c>
      <c r="U85" s="105">
        <f t="shared" si="9"/>
        <v>13.715625000000001</v>
      </c>
    </row>
    <row r="86" spans="1:21" ht="15" customHeight="1" x14ac:dyDescent="0.3">
      <c r="A86" s="11" t="s">
        <v>105</v>
      </c>
      <c r="B86" s="50" t="s">
        <v>268</v>
      </c>
      <c r="C86" s="50" t="s">
        <v>200</v>
      </c>
      <c r="D86" s="51" t="s">
        <v>148</v>
      </c>
      <c r="E86" s="47"/>
      <c r="F86" s="47"/>
      <c r="G86" s="47"/>
      <c r="H86" s="47"/>
      <c r="I86" s="47"/>
      <c r="J86" s="47"/>
      <c r="K86" s="48"/>
      <c r="L86" s="47"/>
      <c r="M86" s="47"/>
      <c r="N86" s="47"/>
      <c r="O86" s="47"/>
      <c r="P86" s="49"/>
      <c r="Q86" s="48"/>
      <c r="R86" s="15">
        <v>0</v>
      </c>
      <c r="S86" s="15">
        <v>0</v>
      </c>
      <c r="T86" s="15">
        <f>'Összesítés Rangsor'!$P$66</f>
        <v>13.649999999999999</v>
      </c>
      <c r="U86" s="105">
        <f t="shared" si="9"/>
        <v>13.649999999999999</v>
      </c>
    </row>
    <row r="87" spans="1:21" ht="15" customHeight="1" x14ac:dyDescent="0.3">
      <c r="A87" s="11" t="s">
        <v>106</v>
      </c>
      <c r="B87" s="14" t="s">
        <v>114</v>
      </c>
      <c r="C87" s="14" t="s">
        <v>68</v>
      </c>
      <c r="D87" s="21" t="s">
        <v>148</v>
      </c>
      <c r="E87" s="34">
        <v>4.4625000000000004</v>
      </c>
      <c r="F87" s="35">
        <v>0</v>
      </c>
      <c r="G87" s="32">
        <v>3.6749999999999998</v>
      </c>
      <c r="H87" s="35">
        <v>0</v>
      </c>
      <c r="I87" s="32">
        <v>1.75</v>
      </c>
      <c r="J87" s="47">
        <v>0</v>
      </c>
      <c r="K87" s="32">
        <v>2.2312500000000002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2">
        <v>5.5125000000000002</v>
      </c>
      <c r="R87" s="15">
        <v>17.631249999999998</v>
      </c>
      <c r="S87" s="15">
        <f>R87*0.75</f>
        <v>13.223437499999999</v>
      </c>
      <c r="T87" s="15">
        <v>0</v>
      </c>
      <c r="U87" s="105">
        <f t="shared" si="9"/>
        <v>13.223437499999999</v>
      </c>
    </row>
    <row r="88" spans="1:21" ht="15" customHeight="1" x14ac:dyDescent="0.3">
      <c r="A88" s="11" t="s">
        <v>107</v>
      </c>
      <c r="B88" s="50" t="s">
        <v>81</v>
      </c>
      <c r="C88" s="50" t="s">
        <v>215</v>
      </c>
      <c r="D88" s="51" t="s">
        <v>161</v>
      </c>
      <c r="E88" s="47"/>
      <c r="F88" s="47"/>
      <c r="G88" s="47"/>
      <c r="H88" s="47"/>
      <c r="I88" s="47"/>
      <c r="J88" s="47"/>
      <c r="K88" s="48"/>
      <c r="L88" s="47"/>
      <c r="M88" s="47"/>
      <c r="N88" s="47"/>
      <c r="O88" s="47"/>
      <c r="P88" s="49"/>
      <c r="Q88" s="48"/>
      <c r="R88" s="15">
        <v>0</v>
      </c>
      <c r="S88" s="15">
        <v>0</v>
      </c>
      <c r="T88" s="15">
        <f>'Összesítés Rangsor'!$P$67</f>
        <v>11.462499999999999</v>
      </c>
      <c r="U88" s="105">
        <f t="shared" si="9"/>
        <v>11.462499999999999</v>
      </c>
    </row>
    <row r="89" spans="1:21" ht="15" customHeight="1" x14ac:dyDescent="0.3">
      <c r="A89" s="11" t="s">
        <v>108</v>
      </c>
      <c r="B89" s="14" t="s">
        <v>120</v>
      </c>
      <c r="C89" s="14" t="s">
        <v>36</v>
      </c>
      <c r="D89" s="21" t="s">
        <v>162</v>
      </c>
      <c r="E89" s="35">
        <v>0</v>
      </c>
      <c r="F89" s="32">
        <v>3.5</v>
      </c>
      <c r="G89" s="32">
        <v>2.625</v>
      </c>
      <c r="H89" s="35">
        <v>0</v>
      </c>
      <c r="I89" s="35">
        <v>0</v>
      </c>
      <c r="J89" s="47">
        <v>0</v>
      </c>
      <c r="K89" s="32">
        <v>1.575</v>
      </c>
      <c r="L89" s="35">
        <v>0</v>
      </c>
      <c r="M89" s="35">
        <v>0</v>
      </c>
      <c r="N89" s="35">
        <v>0</v>
      </c>
      <c r="O89" s="35">
        <v>0</v>
      </c>
      <c r="P89" s="34">
        <v>5.5125000000000002</v>
      </c>
      <c r="Q89" s="35">
        <v>0</v>
      </c>
      <c r="R89" s="15">
        <v>13.2125</v>
      </c>
      <c r="S89" s="15">
        <f>R89*0.75</f>
        <v>9.9093750000000007</v>
      </c>
      <c r="T89" s="15">
        <v>0</v>
      </c>
      <c r="U89" s="105">
        <f t="shared" si="9"/>
        <v>9.9093750000000007</v>
      </c>
    </row>
    <row r="90" spans="1:21" ht="15" customHeight="1" x14ac:dyDescent="0.3">
      <c r="A90" s="11" t="s">
        <v>142</v>
      </c>
      <c r="B90" s="50" t="s">
        <v>178</v>
      </c>
      <c r="C90" s="53" t="s">
        <v>36</v>
      </c>
      <c r="D90" s="51" t="s">
        <v>148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8">
        <v>1.3125</v>
      </c>
      <c r="L90" s="47">
        <v>0</v>
      </c>
      <c r="M90" s="47">
        <v>0</v>
      </c>
      <c r="N90" s="47">
        <v>0</v>
      </c>
      <c r="O90" s="47">
        <v>0</v>
      </c>
      <c r="P90" s="49">
        <v>4.2874999999999996</v>
      </c>
      <c r="Q90" s="48">
        <v>3.7406250000000001</v>
      </c>
      <c r="R90" s="15">
        <v>9.3406249999999993</v>
      </c>
      <c r="S90" s="15">
        <f>R90*0.75</f>
        <v>7.0054687499999995</v>
      </c>
      <c r="T90" s="15">
        <v>0</v>
      </c>
      <c r="U90" s="105">
        <f t="shared" si="9"/>
        <v>7.0054687499999995</v>
      </c>
    </row>
    <row r="91" spans="1:21" ht="15" customHeight="1" x14ac:dyDescent="0.3">
      <c r="A91" s="11"/>
      <c r="B91" s="50"/>
      <c r="C91" s="53"/>
      <c r="D91" s="51"/>
      <c r="E91" s="47"/>
      <c r="F91" s="47"/>
      <c r="G91" s="47"/>
      <c r="H91" s="47"/>
      <c r="I91" s="47"/>
      <c r="J91" s="47"/>
      <c r="K91" s="48"/>
      <c r="L91" s="47"/>
      <c r="M91" s="47"/>
      <c r="N91" s="47"/>
      <c r="O91" s="47"/>
      <c r="P91" s="49"/>
      <c r="Q91" s="48"/>
      <c r="R91" s="15"/>
      <c r="S91" s="15"/>
      <c r="T91" s="15"/>
      <c r="U91" s="105"/>
    </row>
    <row r="92" spans="1:21" ht="15" customHeight="1" x14ac:dyDescent="0.3">
      <c r="A92" s="11"/>
      <c r="B92" s="77"/>
      <c r="C92" s="109"/>
      <c r="D92" s="78"/>
      <c r="E92" s="101"/>
      <c r="F92" s="101"/>
      <c r="G92" s="101"/>
      <c r="H92" s="101"/>
      <c r="I92" s="101"/>
      <c r="J92" s="101"/>
      <c r="K92" s="80"/>
      <c r="L92" s="101"/>
      <c r="M92" s="101"/>
      <c r="N92" s="101"/>
      <c r="O92" s="101"/>
      <c r="P92" s="79"/>
      <c r="Q92" s="80"/>
    </row>
    <row r="93" spans="1:21" ht="15" customHeight="1" x14ac:dyDescent="0.3">
      <c r="A93" s="29" t="s">
        <v>94</v>
      </c>
      <c r="B93" s="50" t="s">
        <v>184</v>
      </c>
      <c r="C93" s="50" t="s">
        <v>176</v>
      </c>
      <c r="D93" s="51" t="s">
        <v>185</v>
      </c>
      <c r="E93" s="48">
        <v>3.5</v>
      </c>
      <c r="F93" s="47"/>
      <c r="G93" s="47">
        <v>0</v>
      </c>
      <c r="H93" s="47">
        <v>0</v>
      </c>
      <c r="I93" s="47">
        <v>0</v>
      </c>
      <c r="J93" s="47">
        <v>0</v>
      </c>
      <c r="K93" s="48">
        <v>1.4875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8">
        <v>4.4625000000000004</v>
      </c>
      <c r="R93" s="15">
        <v>9.4499999999999993</v>
      </c>
      <c r="S93" s="15">
        <f>R93*0.75</f>
        <v>7.0874999999999995</v>
      </c>
      <c r="T93" s="15">
        <f>'Összesítés Rangsor'!$P$83</f>
        <v>16.362500000000001</v>
      </c>
      <c r="U93" s="105">
        <f>S93+T93</f>
        <v>23.45</v>
      </c>
    </row>
    <row r="94" spans="1:21" ht="15" customHeight="1" x14ac:dyDescent="0.3">
      <c r="A94" s="30" t="s">
        <v>95</v>
      </c>
      <c r="B94" s="50" t="s">
        <v>217</v>
      </c>
      <c r="C94" s="50" t="s">
        <v>88</v>
      </c>
      <c r="D94" s="51" t="s">
        <v>185</v>
      </c>
      <c r="E94" s="48">
        <v>3.5</v>
      </c>
      <c r="F94" s="47"/>
      <c r="G94" s="47">
        <v>0</v>
      </c>
      <c r="H94" s="47">
        <v>0</v>
      </c>
      <c r="I94" s="47">
        <v>0</v>
      </c>
      <c r="J94" s="47">
        <v>0</v>
      </c>
      <c r="K94" s="48">
        <v>1.4875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8">
        <v>4.4625000000000004</v>
      </c>
      <c r="R94" s="15">
        <v>0</v>
      </c>
      <c r="S94" s="15">
        <f>R94*0.75</f>
        <v>0</v>
      </c>
      <c r="T94" s="15">
        <f>'Összesítés Rangsor'!$P$82</f>
        <v>23.034375000000001</v>
      </c>
      <c r="U94" s="105">
        <f>S94+T94</f>
        <v>23.034375000000001</v>
      </c>
    </row>
    <row r="95" spans="1:21" ht="15" customHeight="1" x14ac:dyDescent="0.3">
      <c r="A95" s="31" t="s">
        <v>96</v>
      </c>
      <c r="B95" s="50" t="s">
        <v>188</v>
      </c>
      <c r="C95" s="50" t="s">
        <v>36</v>
      </c>
      <c r="D95" s="51" t="s">
        <v>185</v>
      </c>
      <c r="E95" s="47">
        <v>0</v>
      </c>
      <c r="F95" s="47">
        <v>0</v>
      </c>
      <c r="G95" s="48">
        <v>3.5</v>
      </c>
      <c r="H95" s="48">
        <v>3.5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9">
        <v>4.3640629999999998</v>
      </c>
      <c r="Q95" s="48">
        <v>3.6749999999999998</v>
      </c>
      <c r="R95" s="15">
        <v>15.039062999999999</v>
      </c>
      <c r="S95" s="15">
        <f>R95*0.75</f>
        <v>11.279297249999999</v>
      </c>
      <c r="T95" s="15">
        <f>'Összesítés Rangsor'!$P$85</f>
        <v>10.543749999999999</v>
      </c>
      <c r="U95" s="105">
        <f>S95+T95</f>
        <v>21.823047249999998</v>
      </c>
    </row>
    <row r="96" spans="1:21" ht="15" customHeight="1" x14ac:dyDescent="0.3">
      <c r="A96" s="11" t="s">
        <v>97</v>
      </c>
      <c r="B96" s="50" t="s">
        <v>220</v>
      </c>
      <c r="C96" s="53" t="s">
        <v>36</v>
      </c>
      <c r="D96" s="51" t="s">
        <v>185</v>
      </c>
      <c r="E96" s="48">
        <v>3.5</v>
      </c>
      <c r="F96" s="47"/>
      <c r="G96" s="47">
        <v>0</v>
      </c>
      <c r="H96" s="47">
        <v>0</v>
      </c>
      <c r="I96" s="47">
        <v>0</v>
      </c>
      <c r="J96" s="47">
        <v>0</v>
      </c>
      <c r="K96" s="48">
        <v>1.4875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8">
        <v>4.4625000000000004</v>
      </c>
      <c r="R96" s="15">
        <v>0</v>
      </c>
      <c r="S96" s="15">
        <f>R96*0.75</f>
        <v>0</v>
      </c>
      <c r="T96" s="15">
        <f>'Összesítés Rangsor'!$P$84</f>
        <v>15.6625</v>
      </c>
      <c r="U96" s="105">
        <f>S96+T96</f>
        <v>15.6625</v>
      </c>
    </row>
    <row r="97" spans="1:21" ht="15" customHeight="1" x14ac:dyDescent="0.3">
      <c r="A97" s="11" t="s">
        <v>98</v>
      </c>
      <c r="B97" s="50" t="s">
        <v>183</v>
      </c>
      <c r="C97" s="53" t="s">
        <v>36</v>
      </c>
      <c r="D97" s="51" t="s">
        <v>185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8">
        <v>1.75</v>
      </c>
      <c r="L97" s="47">
        <v>0</v>
      </c>
      <c r="M97" s="47">
        <v>0</v>
      </c>
      <c r="N97" s="47">
        <v>0</v>
      </c>
      <c r="O97" s="47">
        <v>0</v>
      </c>
      <c r="P97" s="48">
        <v>5.5125000000000002</v>
      </c>
      <c r="Q97" s="48">
        <v>5.25</v>
      </c>
      <c r="R97" s="15">
        <v>12.512499999999999</v>
      </c>
      <c r="S97" s="15">
        <f>R97*0.75</f>
        <v>9.3843749999999986</v>
      </c>
      <c r="T97" s="15">
        <v>0</v>
      </c>
      <c r="U97" s="105">
        <f>S97+T97</f>
        <v>9.3843749999999986</v>
      </c>
    </row>
    <row r="98" spans="1:21" ht="1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21" ht="15" customHeight="1" x14ac:dyDescent="0.3">
      <c r="A99" s="29" t="s">
        <v>94</v>
      </c>
      <c r="B99" s="50" t="s">
        <v>81</v>
      </c>
      <c r="C99" s="50" t="s">
        <v>82</v>
      </c>
      <c r="D99" s="51" t="s">
        <v>161</v>
      </c>
      <c r="E99" s="49">
        <v>2.625</v>
      </c>
      <c r="F99" s="47">
        <v>0</v>
      </c>
      <c r="G99" s="48">
        <v>2.4937499999999999</v>
      </c>
      <c r="H99" s="48">
        <v>3.15</v>
      </c>
      <c r="I99" s="48">
        <v>1.75</v>
      </c>
      <c r="J99" s="48">
        <v>1.246875</v>
      </c>
      <c r="K99" s="47">
        <v>0</v>
      </c>
      <c r="L99" s="48">
        <v>4.2874999999999996</v>
      </c>
      <c r="M99" s="48">
        <v>5.2062499999999998</v>
      </c>
      <c r="N99" s="48">
        <v>6.125</v>
      </c>
      <c r="O99" s="47">
        <v>0</v>
      </c>
      <c r="P99" s="48">
        <v>6.125</v>
      </c>
      <c r="Q99" s="48">
        <v>5.25</v>
      </c>
      <c r="R99" s="15">
        <v>38.259374999999999</v>
      </c>
      <c r="S99" s="15">
        <f t="shared" si="2"/>
        <v>28.694531249999997</v>
      </c>
      <c r="T99" s="15">
        <f>'Összesítés Rangsor'!$P$90</f>
        <v>35.700000000000003</v>
      </c>
      <c r="U99" s="105">
        <f t="shared" ref="U99:U100" si="11">S99+T99</f>
        <v>64.39453125</v>
      </c>
    </row>
    <row r="100" spans="1:21" ht="15" customHeight="1" x14ac:dyDescent="0.3">
      <c r="A100" s="30" t="s">
        <v>95</v>
      </c>
      <c r="B100" s="50" t="s">
        <v>113</v>
      </c>
      <c r="C100" s="50" t="s">
        <v>88</v>
      </c>
      <c r="D100" s="51" t="s">
        <v>161</v>
      </c>
      <c r="E100" s="49">
        <v>5.25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8">
        <v>2.625</v>
      </c>
      <c r="L100" s="48">
        <v>6.125</v>
      </c>
      <c r="M100" s="48">
        <v>6.125</v>
      </c>
      <c r="N100" s="47">
        <v>0</v>
      </c>
      <c r="O100" s="47">
        <v>0</v>
      </c>
      <c r="P100" s="47">
        <v>0</v>
      </c>
      <c r="Q100" s="47">
        <v>0</v>
      </c>
      <c r="R100" s="15">
        <v>20.125</v>
      </c>
      <c r="S100" s="15">
        <f t="shared" si="2"/>
        <v>15.09375</v>
      </c>
      <c r="T100" s="15">
        <v>0</v>
      </c>
      <c r="U100" s="105">
        <f t="shared" si="11"/>
        <v>15.09375</v>
      </c>
    </row>
    <row r="101" spans="1:21" ht="15" customHeight="1" x14ac:dyDescent="0.3">
      <c r="A101" s="31" t="s">
        <v>96</v>
      </c>
      <c r="B101" s="50"/>
      <c r="C101" s="50"/>
      <c r="D101" s="51"/>
      <c r="E101" s="47"/>
      <c r="F101" s="47"/>
      <c r="G101" s="48"/>
      <c r="H101" s="48"/>
      <c r="I101" s="47"/>
      <c r="J101" s="47"/>
      <c r="K101" s="47"/>
      <c r="L101" s="47"/>
      <c r="M101" s="47"/>
      <c r="N101" s="47"/>
      <c r="O101" s="47"/>
      <c r="P101" s="49"/>
      <c r="Q101" s="48"/>
      <c r="R101" s="15">
        <v>0</v>
      </c>
      <c r="S101" s="15">
        <f t="shared" si="2"/>
        <v>0</v>
      </c>
      <c r="T101" s="15"/>
      <c r="U101" s="105">
        <f>S101+T101</f>
        <v>0</v>
      </c>
    </row>
    <row r="102" spans="1:21" ht="15" customHeight="1" x14ac:dyDescent="0.3">
      <c r="A102" s="11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21" ht="15" hidden="1" customHeight="1" x14ac:dyDescent="0.3">
      <c r="A103" s="29" t="s">
        <v>94</v>
      </c>
      <c r="B103" s="37" t="s">
        <v>121</v>
      </c>
      <c r="C103" s="37" t="s">
        <v>122</v>
      </c>
      <c r="D103" s="38" t="s">
        <v>162</v>
      </c>
      <c r="E103" s="39">
        <v>0</v>
      </c>
      <c r="F103" s="40">
        <v>3.5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5">
        <v>0</v>
      </c>
      <c r="P103" s="35">
        <v>0</v>
      </c>
      <c r="Q103" s="40">
        <v>4.4625000000000004</v>
      </c>
      <c r="R103">
        <v>7.9625000000000004</v>
      </c>
      <c r="S103">
        <f t="shared" si="2"/>
        <v>5.9718750000000007</v>
      </c>
    </row>
    <row r="104" spans="1:21" ht="15" hidden="1" customHeight="1" x14ac:dyDescent="0.3">
      <c r="A104" s="30" t="s">
        <v>95</v>
      </c>
      <c r="B104" s="37" t="s">
        <v>120</v>
      </c>
      <c r="C104" s="37" t="s">
        <v>36</v>
      </c>
      <c r="D104" s="38" t="s">
        <v>162</v>
      </c>
      <c r="E104" s="39">
        <v>0</v>
      </c>
      <c r="F104" s="39">
        <v>0</v>
      </c>
      <c r="G104" s="39">
        <v>0</v>
      </c>
      <c r="H104" s="40">
        <v>3.5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5">
        <v>0</v>
      </c>
      <c r="P104" s="35">
        <v>0</v>
      </c>
      <c r="Q104" s="40">
        <v>5.25</v>
      </c>
      <c r="R104">
        <v>8.75</v>
      </c>
      <c r="S104">
        <f t="shared" si="2"/>
        <v>6.5625</v>
      </c>
    </row>
    <row r="105" spans="1:21" ht="15" hidden="1" customHeight="1" x14ac:dyDescent="0.3">
      <c r="A105" s="31" t="s">
        <v>96</v>
      </c>
      <c r="B105" s="37" t="s">
        <v>92</v>
      </c>
      <c r="C105" s="37" t="s">
        <v>74</v>
      </c>
      <c r="D105" s="38" t="s">
        <v>162</v>
      </c>
      <c r="E105" s="39">
        <v>0</v>
      </c>
      <c r="F105" s="40">
        <v>2.4499999999999997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5">
        <v>0</v>
      </c>
      <c r="P105" s="35">
        <v>0</v>
      </c>
      <c r="Q105" s="40">
        <v>3.6749999999999998</v>
      </c>
      <c r="R105">
        <v>6.125</v>
      </c>
      <c r="S105">
        <f t="shared" si="2"/>
        <v>4.59375</v>
      </c>
    </row>
    <row r="106" spans="1:21" ht="15" hidden="1" customHeight="1" x14ac:dyDescent="0.3">
      <c r="A106" s="11" t="s">
        <v>97</v>
      </c>
      <c r="B106" s="43" t="s">
        <v>141</v>
      </c>
      <c r="C106" s="43" t="s">
        <v>136</v>
      </c>
      <c r="D106" s="38" t="s">
        <v>162</v>
      </c>
      <c r="E106" s="39">
        <v>0</v>
      </c>
      <c r="F106" s="39">
        <v>0</v>
      </c>
      <c r="G106" s="39">
        <v>0</v>
      </c>
      <c r="H106" s="40">
        <v>2.9750000000000001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5">
        <v>0</v>
      </c>
      <c r="P106" s="35">
        <v>0</v>
      </c>
      <c r="Q106" s="35">
        <v>0</v>
      </c>
      <c r="R106">
        <v>2.9750000000000001</v>
      </c>
      <c r="S106">
        <f t="shared" si="2"/>
        <v>2.2312500000000002</v>
      </c>
    </row>
    <row r="107" spans="1:21" ht="15" hidden="1" customHeight="1" x14ac:dyDescent="0.3">
      <c r="A107" s="11" t="s">
        <v>98</v>
      </c>
      <c r="B107" s="37" t="s">
        <v>91</v>
      </c>
      <c r="C107" s="37" t="s">
        <v>74</v>
      </c>
      <c r="D107" s="38" t="s">
        <v>162</v>
      </c>
      <c r="E107" s="39">
        <v>0</v>
      </c>
      <c r="F107" s="40">
        <v>2.9749999999999996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5">
        <v>0</v>
      </c>
      <c r="P107" s="35">
        <v>0</v>
      </c>
      <c r="Q107" s="35">
        <v>0</v>
      </c>
      <c r="R107">
        <v>2.9749999999999996</v>
      </c>
      <c r="S107">
        <f t="shared" ref="S107:S111" si="12">R107*0.75</f>
        <v>2.2312499999999997</v>
      </c>
    </row>
    <row r="108" spans="1:21" ht="15" hidden="1" customHeight="1" x14ac:dyDescent="0.3">
      <c r="A108" s="11" t="s">
        <v>99</v>
      </c>
      <c r="B108" s="37" t="s">
        <v>167</v>
      </c>
      <c r="C108" s="37" t="s">
        <v>168</v>
      </c>
      <c r="D108" s="38" t="s">
        <v>162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40">
        <v>1.75</v>
      </c>
      <c r="K108" s="39">
        <v>0</v>
      </c>
      <c r="L108" s="39">
        <v>0</v>
      </c>
      <c r="M108" s="39">
        <v>0</v>
      </c>
      <c r="N108" s="39">
        <v>0</v>
      </c>
      <c r="O108" s="35">
        <v>0</v>
      </c>
      <c r="P108" s="35">
        <v>0</v>
      </c>
      <c r="Q108" s="35">
        <v>0</v>
      </c>
      <c r="R108">
        <v>1.75</v>
      </c>
      <c r="S108">
        <f t="shared" si="12"/>
        <v>1.3125</v>
      </c>
    </row>
    <row r="109" spans="1:21" ht="15" customHeight="1" x14ac:dyDescent="0.3">
      <c r="A109" s="29" t="s">
        <v>94</v>
      </c>
      <c r="B109" s="14" t="s">
        <v>72</v>
      </c>
      <c r="C109" s="14" t="s">
        <v>36</v>
      </c>
      <c r="D109" s="51" t="s">
        <v>162</v>
      </c>
      <c r="E109" s="48"/>
      <c r="F109" s="47"/>
      <c r="G109" s="47"/>
      <c r="H109" s="47"/>
      <c r="I109" s="47"/>
      <c r="J109" s="47"/>
      <c r="K109" s="48"/>
      <c r="L109" s="47"/>
      <c r="M109" s="47"/>
      <c r="N109" s="47"/>
      <c r="O109" s="47"/>
      <c r="P109" s="47"/>
      <c r="Q109" s="48"/>
      <c r="R109" s="15">
        <v>0</v>
      </c>
      <c r="S109" s="15">
        <f t="shared" si="12"/>
        <v>0</v>
      </c>
      <c r="T109" s="15">
        <f>'Összesítés Rangsor'!$P$95</f>
        <v>19.25</v>
      </c>
      <c r="U109" s="105">
        <f>S109+T109</f>
        <v>19.25</v>
      </c>
    </row>
    <row r="110" spans="1:21" x14ac:dyDescent="0.3">
      <c r="A110" s="30" t="s">
        <v>95</v>
      </c>
      <c r="B110" s="50"/>
      <c r="C110" s="50"/>
      <c r="D110" s="51"/>
      <c r="E110" s="48"/>
      <c r="F110" s="47"/>
      <c r="G110" s="47"/>
      <c r="H110" s="47"/>
      <c r="I110" s="47"/>
      <c r="J110" s="47"/>
      <c r="K110" s="48"/>
      <c r="L110" s="47"/>
      <c r="M110" s="47"/>
      <c r="N110" s="47"/>
      <c r="O110" s="47"/>
      <c r="P110" s="47"/>
      <c r="Q110" s="48"/>
      <c r="R110" s="15">
        <v>0</v>
      </c>
      <c r="S110" s="15">
        <f t="shared" si="12"/>
        <v>0</v>
      </c>
      <c r="T110" s="15"/>
      <c r="U110" s="105">
        <f>S110+T110</f>
        <v>0</v>
      </c>
    </row>
    <row r="111" spans="1:21" x14ac:dyDescent="0.3">
      <c r="A111" s="31" t="s">
        <v>96</v>
      </c>
      <c r="B111" s="50"/>
      <c r="C111" s="50"/>
      <c r="D111" s="51"/>
      <c r="E111" s="47"/>
      <c r="F111" s="47"/>
      <c r="G111" s="48"/>
      <c r="H111" s="48"/>
      <c r="I111" s="47"/>
      <c r="J111" s="47"/>
      <c r="K111" s="47"/>
      <c r="L111" s="47"/>
      <c r="M111" s="47"/>
      <c r="N111" s="47"/>
      <c r="O111" s="47"/>
      <c r="P111" s="49"/>
      <c r="Q111" s="48"/>
      <c r="R111" s="15">
        <v>0</v>
      </c>
      <c r="S111" s="15">
        <f t="shared" si="12"/>
        <v>0</v>
      </c>
      <c r="T111" s="15"/>
      <c r="U111" s="105">
        <f>S111+T111</f>
        <v>0</v>
      </c>
    </row>
    <row r="113" spans="1:21" ht="15" hidden="1" customHeight="1" x14ac:dyDescent="0.3">
      <c r="A113" s="11" t="s">
        <v>97</v>
      </c>
      <c r="B113" s="37" t="s">
        <v>189</v>
      </c>
      <c r="C113" s="37" t="s">
        <v>190</v>
      </c>
      <c r="D113" s="38" t="s">
        <v>185</v>
      </c>
      <c r="E113" s="39">
        <v>0</v>
      </c>
      <c r="F113" s="39">
        <v>0</v>
      </c>
      <c r="G113" s="40">
        <v>2.9750000000000001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100">
        <f>SUM(E113:Q113)</f>
        <v>2.9750000000000001</v>
      </c>
    </row>
    <row r="114" spans="1:21" ht="15" customHeight="1" x14ac:dyDescent="0.3">
      <c r="A114" s="29" t="s">
        <v>94</v>
      </c>
      <c r="B114" s="14" t="s">
        <v>218</v>
      </c>
      <c r="C114" s="14" t="s">
        <v>36</v>
      </c>
      <c r="D114" s="51" t="s">
        <v>229</v>
      </c>
      <c r="E114" s="48"/>
      <c r="F114" s="47"/>
      <c r="G114" s="47"/>
      <c r="H114" s="47"/>
      <c r="I114" s="47"/>
      <c r="J114" s="47"/>
      <c r="K114" s="48"/>
      <c r="L114" s="47"/>
      <c r="M114" s="47"/>
      <c r="N114" s="47"/>
      <c r="O114" s="47"/>
      <c r="P114" s="47"/>
      <c r="Q114" s="48"/>
      <c r="R114" s="15">
        <v>0</v>
      </c>
      <c r="S114" s="15">
        <f t="shared" ref="S114:S116" si="13">R114*0.75</f>
        <v>0</v>
      </c>
      <c r="T114" s="15">
        <f>'Összesítés Rangsor'!$P$104</f>
        <v>12.25</v>
      </c>
      <c r="U114" s="105">
        <f>S114+T114</f>
        <v>12.25</v>
      </c>
    </row>
    <row r="115" spans="1:21" ht="15" customHeight="1" x14ac:dyDescent="0.3">
      <c r="A115" s="30" t="s">
        <v>95</v>
      </c>
      <c r="B115" s="14" t="s">
        <v>219</v>
      </c>
      <c r="C115" s="14" t="s">
        <v>36</v>
      </c>
      <c r="D115" s="51" t="s">
        <v>229</v>
      </c>
      <c r="E115" s="48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8"/>
      <c r="R115" s="15">
        <v>0</v>
      </c>
      <c r="S115" s="15">
        <f t="shared" si="13"/>
        <v>0</v>
      </c>
      <c r="T115" s="15">
        <f>'Összesítés Rangsor'!$P$106</f>
        <v>5.5343749999999998</v>
      </c>
      <c r="U115" s="105">
        <f>S115+T115</f>
        <v>5.5343749999999998</v>
      </c>
    </row>
    <row r="116" spans="1:21" ht="15" customHeight="1" x14ac:dyDescent="0.3">
      <c r="A116" s="31" t="s">
        <v>96</v>
      </c>
      <c r="B116" s="50"/>
      <c r="C116" s="50"/>
      <c r="D116" s="51"/>
      <c r="E116" s="47"/>
      <c r="F116" s="47"/>
      <c r="G116" s="48"/>
      <c r="H116" s="48"/>
      <c r="I116" s="47"/>
      <c r="J116" s="47"/>
      <c r="K116" s="47"/>
      <c r="L116" s="47"/>
      <c r="M116" s="47"/>
      <c r="N116" s="47"/>
      <c r="O116" s="47"/>
      <c r="P116" s="49"/>
      <c r="Q116" s="48"/>
      <c r="R116" s="15">
        <v>0</v>
      </c>
      <c r="S116" s="15">
        <f t="shared" si="13"/>
        <v>0</v>
      </c>
      <c r="T116" s="15"/>
      <c r="U116" s="105">
        <f>S116+T116</f>
        <v>0</v>
      </c>
    </row>
    <row r="117" spans="1:21" ht="15" customHeight="1" x14ac:dyDescent="0.3"/>
    <row r="118" spans="1:21" ht="15" hidden="1" customHeight="1" x14ac:dyDescent="0.3">
      <c r="A118" s="29" t="s">
        <v>94</v>
      </c>
      <c r="B118" s="14" t="s">
        <v>89</v>
      </c>
      <c r="C118" s="14" t="s">
        <v>65</v>
      </c>
      <c r="D118" s="21" t="s">
        <v>153</v>
      </c>
      <c r="E118" s="34">
        <v>2.9749999999999996</v>
      </c>
      <c r="F118" s="35">
        <v>0</v>
      </c>
      <c r="G118" s="32">
        <v>2.9750000000000001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4">
        <v>10.4125</v>
      </c>
      <c r="Q118" s="32">
        <v>3.6749999999999998</v>
      </c>
      <c r="R118" s="15">
        <v>20.037499999999998</v>
      </c>
      <c r="S118" s="15">
        <f t="shared" ref="S118:S127" si="14">R118*0.75</f>
        <v>15.028124999999999</v>
      </c>
      <c r="T118" s="15"/>
    </row>
    <row r="119" spans="1:21" ht="15" hidden="1" customHeight="1" x14ac:dyDescent="0.3">
      <c r="A119" s="30" t="s">
        <v>95</v>
      </c>
      <c r="B119" s="14" t="s">
        <v>50</v>
      </c>
      <c r="C119" s="14" t="s">
        <v>31</v>
      </c>
      <c r="D119" s="21" t="s">
        <v>153</v>
      </c>
      <c r="E119" s="34">
        <v>3.5</v>
      </c>
      <c r="F119" s="32">
        <v>3.5</v>
      </c>
      <c r="G119" s="32">
        <v>3.5</v>
      </c>
      <c r="H119" s="35">
        <v>0</v>
      </c>
      <c r="I119" s="35">
        <v>0</v>
      </c>
      <c r="J119" s="35">
        <v>0</v>
      </c>
      <c r="K119" s="32">
        <v>1.75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2">
        <v>5.25</v>
      </c>
      <c r="R119" s="15">
        <v>17.5</v>
      </c>
      <c r="S119" s="15">
        <f t="shared" si="14"/>
        <v>13.125</v>
      </c>
      <c r="T119" s="15"/>
    </row>
    <row r="120" spans="1:21" ht="15" hidden="1" customHeight="1" x14ac:dyDescent="0.3">
      <c r="A120" s="31" t="s">
        <v>96</v>
      </c>
      <c r="B120" s="14" t="s">
        <v>77</v>
      </c>
      <c r="C120" s="14" t="s">
        <v>31</v>
      </c>
      <c r="D120" s="21" t="s">
        <v>153</v>
      </c>
      <c r="E120" s="35">
        <v>0</v>
      </c>
      <c r="F120" s="32">
        <v>2.9749999999999996</v>
      </c>
      <c r="G120" s="32">
        <v>2.4500000000000002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4">
        <v>7.35</v>
      </c>
      <c r="Q120" s="32">
        <v>4.4625000000000004</v>
      </c>
      <c r="R120" s="15">
        <v>17.237499999999997</v>
      </c>
      <c r="S120" s="15">
        <f t="shared" si="14"/>
        <v>12.928124999999998</v>
      </c>
      <c r="T120" s="15"/>
    </row>
    <row r="121" spans="1:21" ht="15" hidden="1" customHeight="1" x14ac:dyDescent="0.3">
      <c r="A121" s="11" t="s">
        <v>97</v>
      </c>
      <c r="B121" s="37" t="s">
        <v>182</v>
      </c>
      <c r="C121" s="37" t="s">
        <v>65</v>
      </c>
      <c r="D121" s="38" t="s">
        <v>153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40">
        <v>1.4875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40">
        <v>3.15</v>
      </c>
      <c r="R121">
        <v>4.6375000000000002</v>
      </c>
      <c r="S121">
        <f t="shared" si="14"/>
        <v>3.4781250000000004</v>
      </c>
    </row>
    <row r="122" spans="1:21" x14ac:dyDescent="0.3">
      <c r="A122" s="29" t="s">
        <v>94</v>
      </c>
      <c r="B122" s="14" t="s">
        <v>77</v>
      </c>
      <c r="C122" s="14" t="s">
        <v>264</v>
      </c>
      <c r="D122" s="21" t="s">
        <v>153</v>
      </c>
      <c r="E122" s="35">
        <v>0</v>
      </c>
      <c r="F122" s="32">
        <v>2.9749999999999996</v>
      </c>
      <c r="G122" s="32">
        <v>2.4500000000000002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4">
        <v>7.35</v>
      </c>
      <c r="Q122" s="32">
        <v>4.4625000000000004</v>
      </c>
      <c r="R122" s="15">
        <f>SUM(E122:Q122)</f>
        <v>17.237499999999997</v>
      </c>
      <c r="S122" s="15">
        <f t="shared" si="14"/>
        <v>12.928124999999998</v>
      </c>
      <c r="T122" s="15">
        <f>'Összesítés Rangsor'!$P$108</f>
        <v>12.425000000000001</v>
      </c>
      <c r="U122" s="105">
        <f>S122+T122</f>
        <v>25.353124999999999</v>
      </c>
    </row>
    <row r="123" spans="1:21" x14ac:dyDescent="0.3">
      <c r="A123" s="30" t="s">
        <v>95</v>
      </c>
      <c r="B123" s="14" t="s">
        <v>89</v>
      </c>
      <c r="C123" s="14" t="s">
        <v>65</v>
      </c>
      <c r="D123" s="21" t="s">
        <v>153</v>
      </c>
      <c r="E123" s="34">
        <v>2.9749999999999996</v>
      </c>
      <c r="F123" s="35">
        <v>0</v>
      </c>
      <c r="G123" s="32">
        <v>2.9750000000000001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4">
        <v>10.4125</v>
      </c>
      <c r="Q123" s="32">
        <v>3.6749999999999998</v>
      </c>
      <c r="R123" s="15">
        <f>SUM(E123:Q123)</f>
        <v>20.037499999999998</v>
      </c>
      <c r="S123" s="15">
        <f t="shared" si="14"/>
        <v>15.028124999999999</v>
      </c>
      <c r="T123" s="15">
        <v>0</v>
      </c>
      <c r="U123" s="105">
        <f>S123+T123</f>
        <v>15.028124999999999</v>
      </c>
    </row>
    <row r="124" spans="1:21" x14ac:dyDescent="0.3">
      <c r="A124" s="31" t="s">
        <v>96</v>
      </c>
      <c r="B124" s="14" t="s">
        <v>50</v>
      </c>
      <c r="C124" s="14" t="s">
        <v>31</v>
      </c>
      <c r="D124" s="21" t="s">
        <v>153</v>
      </c>
      <c r="E124" s="34">
        <v>3.5</v>
      </c>
      <c r="F124" s="32">
        <v>3.5</v>
      </c>
      <c r="G124" s="32">
        <v>3.5</v>
      </c>
      <c r="H124" s="35">
        <v>0</v>
      </c>
      <c r="I124" s="35">
        <v>0</v>
      </c>
      <c r="J124" s="35">
        <v>0</v>
      </c>
      <c r="K124" s="32">
        <v>1.75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2">
        <v>5.25</v>
      </c>
      <c r="R124" s="15">
        <f>SUM(E124:Q124)</f>
        <v>17.5</v>
      </c>
      <c r="S124" s="15">
        <f t="shared" si="14"/>
        <v>13.125</v>
      </c>
      <c r="T124" s="15">
        <v>0</v>
      </c>
      <c r="U124" s="105">
        <f>S124+T124</f>
        <v>13.125</v>
      </c>
    </row>
    <row r="125" spans="1:21" x14ac:dyDescent="0.3">
      <c r="A125" s="11" t="s">
        <v>97</v>
      </c>
      <c r="B125" s="50" t="s">
        <v>87</v>
      </c>
      <c r="C125" s="50" t="s">
        <v>88</v>
      </c>
      <c r="D125" s="21" t="s">
        <v>153</v>
      </c>
      <c r="E125" s="35">
        <v>0</v>
      </c>
      <c r="F125" s="32">
        <v>2.9749999999999996</v>
      </c>
      <c r="G125" s="32">
        <v>2.4500000000000002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4">
        <v>7.35</v>
      </c>
      <c r="Q125" s="32">
        <v>4.4625000000000004</v>
      </c>
      <c r="R125" s="15">
        <v>0</v>
      </c>
      <c r="S125" s="15">
        <f t="shared" si="14"/>
        <v>0</v>
      </c>
      <c r="T125" s="15">
        <f>'Összesítés Rangsor'!$P$109</f>
        <v>10.412499999999998</v>
      </c>
      <c r="U125" s="105">
        <f>S125+T125</f>
        <v>10.412499999999998</v>
      </c>
    </row>
    <row r="126" spans="1:21" x14ac:dyDescent="0.3">
      <c r="A126" s="11" t="s">
        <v>98</v>
      </c>
      <c r="B126" s="14" t="s">
        <v>182</v>
      </c>
      <c r="C126" s="14" t="s">
        <v>55</v>
      </c>
      <c r="D126" s="21" t="s">
        <v>153</v>
      </c>
      <c r="E126" s="35">
        <v>0</v>
      </c>
      <c r="F126" s="32">
        <v>2.9749999999999996</v>
      </c>
      <c r="G126" s="32">
        <v>2.4500000000000002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4">
        <v>7.35</v>
      </c>
      <c r="Q126" s="32">
        <v>4.4625000000000004</v>
      </c>
      <c r="R126" s="15">
        <v>0</v>
      </c>
      <c r="S126" s="15">
        <f t="shared" si="14"/>
        <v>0</v>
      </c>
      <c r="T126" s="15">
        <f>'Összesítés Rangsor'!$P$110</f>
        <v>10.149999999999999</v>
      </c>
      <c r="U126" s="105">
        <f t="shared" ref="U126:U127" si="15">S126+T126</f>
        <v>10.149999999999999</v>
      </c>
    </row>
    <row r="127" spans="1:21" x14ac:dyDescent="0.3">
      <c r="A127" s="11" t="s">
        <v>99</v>
      </c>
      <c r="B127" s="14" t="s">
        <v>261</v>
      </c>
      <c r="C127" s="14" t="s">
        <v>262</v>
      </c>
      <c r="D127" s="21" t="s">
        <v>153</v>
      </c>
      <c r="E127" s="35">
        <v>0</v>
      </c>
      <c r="F127" s="32">
        <v>2.9749999999999996</v>
      </c>
      <c r="G127" s="32">
        <v>2.4500000000000002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4">
        <v>7.35</v>
      </c>
      <c r="Q127" s="32">
        <v>4.4625000000000004</v>
      </c>
      <c r="R127" s="15">
        <v>0</v>
      </c>
      <c r="S127" s="15">
        <f t="shared" si="14"/>
        <v>0</v>
      </c>
      <c r="T127" s="15">
        <f>'Összesítés Rangsor'!$P$111</f>
        <v>8.2249999999999979</v>
      </c>
      <c r="U127" s="105">
        <f t="shared" si="15"/>
        <v>8.2249999999999979</v>
      </c>
    </row>
    <row r="129" spans="1:21" x14ac:dyDescent="0.3">
      <c r="A129" s="29" t="s">
        <v>94</v>
      </c>
      <c r="B129" s="50" t="s">
        <v>210</v>
      </c>
      <c r="C129" s="50" t="s">
        <v>34</v>
      </c>
      <c r="D129" s="51" t="s">
        <v>318</v>
      </c>
      <c r="E129" s="35">
        <v>0</v>
      </c>
      <c r="F129" s="32">
        <v>2.9749999999999996</v>
      </c>
      <c r="G129" s="32">
        <v>2.4500000000000002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4">
        <v>7.35</v>
      </c>
      <c r="Q129" s="32">
        <v>4.4625000000000004</v>
      </c>
      <c r="R129" s="15">
        <v>0</v>
      </c>
      <c r="S129" s="15">
        <f>R129*0.75</f>
        <v>0</v>
      </c>
      <c r="T129" s="15">
        <f>'Összesítés Rangsor'!P120</f>
        <v>13.649999999999999</v>
      </c>
      <c r="U129" s="105">
        <f t="shared" ref="U129:U131" si="16">S129+T129</f>
        <v>13.649999999999999</v>
      </c>
    </row>
    <row r="130" spans="1:21" x14ac:dyDescent="0.3">
      <c r="A130" s="30" t="s">
        <v>95</v>
      </c>
      <c r="B130" s="50" t="s">
        <v>236</v>
      </c>
      <c r="C130" s="14" t="s">
        <v>37</v>
      </c>
      <c r="D130" s="51" t="s">
        <v>318</v>
      </c>
      <c r="E130" s="34">
        <v>2.9749999999999996</v>
      </c>
      <c r="F130" s="35">
        <v>0</v>
      </c>
      <c r="G130" s="32">
        <v>2.9750000000000001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4">
        <v>10.4125</v>
      </c>
      <c r="Q130" s="32">
        <v>3.6749999999999998</v>
      </c>
      <c r="R130" s="15">
        <v>0</v>
      </c>
      <c r="S130" s="15">
        <f>R130*0.75</f>
        <v>0</v>
      </c>
      <c r="T130" s="15">
        <f>'Összesítés Rangsor'!P121</f>
        <v>9.7124999999999986</v>
      </c>
      <c r="U130" s="105">
        <f t="shared" si="16"/>
        <v>9.7124999999999986</v>
      </c>
    </row>
    <row r="131" spans="1:21" x14ac:dyDescent="0.3">
      <c r="A131" s="31" t="s">
        <v>96</v>
      </c>
      <c r="B131" s="14" t="s">
        <v>239</v>
      </c>
      <c r="C131" s="14" t="s">
        <v>74</v>
      </c>
      <c r="D131" s="51" t="s">
        <v>318</v>
      </c>
      <c r="E131" s="34">
        <v>3.5</v>
      </c>
      <c r="F131" s="32">
        <v>3.5</v>
      </c>
      <c r="G131" s="32">
        <v>3.5</v>
      </c>
      <c r="H131" s="35">
        <v>0</v>
      </c>
      <c r="I131" s="35">
        <v>0</v>
      </c>
      <c r="J131" s="35">
        <v>0</v>
      </c>
      <c r="K131" s="32">
        <v>1.75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2">
        <v>5.25</v>
      </c>
      <c r="R131" s="15">
        <v>0</v>
      </c>
      <c r="S131" s="15">
        <f>R131*0.75</f>
        <v>0</v>
      </c>
      <c r="T131" s="15">
        <f>'Összesítés Rangsor'!P122</f>
        <v>8.9250000000000007</v>
      </c>
      <c r="U131" s="105">
        <f t="shared" si="16"/>
        <v>8.9250000000000007</v>
      </c>
    </row>
  </sheetData>
  <mergeCells count="3">
    <mergeCell ref="B1:U1"/>
    <mergeCell ref="B3:U3"/>
    <mergeCell ref="B2:U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2:R96"/>
  <sheetViews>
    <sheetView workbookViewId="0">
      <selection activeCell="C26" sqref="C26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283</v>
      </c>
      <c r="B3" s="13">
        <v>1</v>
      </c>
      <c r="C3" s="61"/>
      <c r="D3" s="61"/>
      <c r="E3" s="62" t="s">
        <v>149</v>
      </c>
      <c r="F3" s="17"/>
      <c r="G3" s="63"/>
      <c r="H3" s="62"/>
      <c r="I3" s="63">
        <v>3.5</v>
      </c>
      <c r="J3" s="64">
        <f>G3*H3*I3</f>
        <v>0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61"/>
      <c r="D4" s="61"/>
      <c r="E4" s="62" t="s">
        <v>149</v>
      </c>
      <c r="F4" s="17"/>
      <c r="G4" s="63"/>
      <c r="H4" s="62"/>
      <c r="I4" s="63">
        <v>3.5</v>
      </c>
      <c r="J4" s="64">
        <f>G4*H4*I4</f>
        <v>0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5">
      <c r="A5" s="117"/>
      <c r="B5" s="18">
        <v>3</v>
      </c>
      <c r="C5" s="69"/>
      <c r="D5" s="70"/>
      <c r="E5" s="62" t="s">
        <v>150</v>
      </c>
      <c r="F5" s="17"/>
      <c r="G5" s="63"/>
      <c r="H5" s="62"/>
      <c r="I5" s="63">
        <v>3.5</v>
      </c>
      <c r="J5" s="64">
        <f>G5*H5*I5</f>
        <v>0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5">
      <c r="A6" s="117"/>
      <c r="B6" s="16">
        <v>4</v>
      </c>
      <c r="C6" s="69"/>
      <c r="D6" s="70"/>
      <c r="E6" s="62" t="s">
        <v>149</v>
      </c>
      <c r="F6" s="17"/>
      <c r="G6" s="63"/>
      <c r="H6" s="62"/>
      <c r="I6" s="63">
        <v>3.5</v>
      </c>
      <c r="J6" s="64">
        <f>G6*H6*I6</f>
        <v>0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61"/>
      <c r="D7" s="61"/>
      <c r="E7" s="62" t="s">
        <v>149</v>
      </c>
      <c r="F7" s="17"/>
      <c r="G7" s="63"/>
      <c r="H7" s="62"/>
      <c r="I7" s="63">
        <v>3.5</v>
      </c>
      <c r="J7" s="64">
        <f>G7*H7*I7</f>
        <v>0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14" t="s">
        <v>144</v>
      </c>
      <c r="D8" s="14" t="s">
        <v>31</v>
      </c>
      <c r="E8" s="21" t="s">
        <v>149</v>
      </c>
      <c r="F8" s="16">
        <v>633</v>
      </c>
      <c r="G8" s="15">
        <v>9.5</v>
      </c>
      <c r="H8" s="21">
        <v>0.35</v>
      </c>
      <c r="I8" s="15">
        <v>3.5</v>
      </c>
      <c r="J8" s="19">
        <f t="shared" ref="J8:J14" si="0">G8*H8*I8</f>
        <v>11.637499999999999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3"/>
      <c r="I9" s="63">
        <v>3.5</v>
      </c>
      <c r="J9" s="64">
        <f t="shared" si="0"/>
        <v>0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3"/>
      <c r="I10" s="63">
        <v>3.5</v>
      </c>
      <c r="J10" s="64">
        <f t="shared" si="0"/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61"/>
      <c r="D11" s="61"/>
      <c r="E11" s="62" t="s">
        <v>149</v>
      </c>
      <c r="F11" s="17"/>
      <c r="G11" s="63"/>
      <c r="H11" s="63"/>
      <c r="I11" s="63">
        <v>3.5</v>
      </c>
      <c r="J11" s="64">
        <f t="shared" si="0"/>
        <v>0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61"/>
      <c r="D12" s="61"/>
      <c r="E12" s="62" t="s">
        <v>149</v>
      </c>
      <c r="F12" s="17"/>
      <c r="G12" s="63"/>
      <c r="H12" s="63"/>
      <c r="I12" s="63">
        <v>3.5</v>
      </c>
      <c r="J12" s="64">
        <f t="shared" si="0"/>
        <v>0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3"/>
      <c r="I13" s="63">
        <v>3.5</v>
      </c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18</v>
      </c>
      <c r="C14" s="14" t="s">
        <v>30</v>
      </c>
      <c r="D14" s="14" t="s">
        <v>31</v>
      </c>
      <c r="E14" s="21" t="s">
        <v>149</v>
      </c>
      <c r="F14" s="16">
        <v>574</v>
      </c>
      <c r="G14" s="15">
        <v>2</v>
      </c>
      <c r="H14" s="21">
        <v>0.35</v>
      </c>
      <c r="I14" s="15">
        <v>3.5</v>
      </c>
      <c r="J14" s="19">
        <f t="shared" si="0"/>
        <v>2.4499999999999997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6" t="s">
        <v>284</v>
      </c>
      <c r="B16" s="13">
        <v>1</v>
      </c>
      <c r="C16" s="61"/>
      <c r="D16" s="61"/>
      <c r="E16" s="62" t="s">
        <v>150</v>
      </c>
      <c r="F16" s="17"/>
      <c r="G16" s="63"/>
      <c r="H16" s="63"/>
      <c r="I16" s="63">
        <v>3.5</v>
      </c>
      <c r="J16" s="64">
        <f>G16*H16*I16</f>
        <v>0</v>
      </c>
      <c r="M16" s="7"/>
      <c r="N16" s="8"/>
    </row>
    <row r="17" spans="1:18" ht="15" customHeight="1" x14ac:dyDescent="0.3">
      <c r="A17" s="116"/>
      <c r="B17" s="17">
        <v>2</v>
      </c>
      <c r="C17" s="61"/>
      <c r="D17" s="61"/>
      <c r="E17" s="62" t="s">
        <v>150</v>
      </c>
      <c r="F17" s="17"/>
      <c r="G17" s="63"/>
      <c r="H17" s="63"/>
      <c r="I17" s="63">
        <v>3.5</v>
      </c>
      <c r="J17" s="64">
        <f>G17*H17*I17</f>
        <v>0</v>
      </c>
      <c r="M17" s="7"/>
      <c r="N17" s="8"/>
    </row>
    <row r="18" spans="1:18" ht="15" customHeight="1" x14ac:dyDescent="0.3">
      <c r="A18" s="116"/>
      <c r="B18" s="18">
        <v>3</v>
      </c>
      <c r="C18" s="14" t="s">
        <v>53</v>
      </c>
      <c r="D18" s="14" t="s">
        <v>173</v>
      </c>
      <c r="E18" s="21" t="s">
        <v>150</v>
      </c>
      <c r="F18" s="16">
        <v>614</v>
      </c>
      <c r="G18" s="15">
        <v>14</v>
      </c>
      <c r="H18" s="15">
        <v>0.17499999999999999</v>
      </c>
      <c r="I18" s="15">
        <v>3.5</v>
      </c>
      <c r="J18" s="19">
        <f>G18*H18*I18</f>
        <v>8.5749999999999993</v>
      </c>
      <c r="M18" s="7"/>
      <c r="N18" s="8"/>
    </row>
    <row r="19" spans="1:18" ht="15" customHeight="1" x14ac:dyDescent="0.3">
      <c r="A19" s="116"/>
      <c r="B19" s="16">
        <v>4</v>
      </c>
      <c r="C19" s="61"/>
      <c r="D19" s="61"/>
      <c r="E19" s="62" t="s">
        <v>150</v>
      </c>
      <c r="F19" s="17"/>
      <c r="G19" s="63"/>
      <c r="H19" s="63"/>
      <c r="I19" s="63">
        <v>3.5</v>
      </c>
      <c r="J19" s="64">
        <f>G19*H19*I19</f>
        <v>0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6" t="s">
        <v>289</v>
      </c>
      <c r="B21" s="16">
        <v>5</v>
      </c>
      <c r="C21" s="14" t="s">
        <v>110</v>
      </c>
      <c r="D21" s="14" t="s">
        <v>31</v>
      </c>
      <c r="E21" s="21" t="s">
        <v>157</v>
      </c>
      <c r="F21" s="16">
        <v>579</v>
      </c>
      <c r="G21" s="15">
        <v>10</v>
      </c>
      <c r="H21" s="15">
        <v>0.17499999999999999</v>
      </c>
      <c r="I21" s="15">
        <v>3.5</v>
      </c>
      <c r="J21" s="19">
        <f t="shared" ref="J21:J26" si="1">G21*H21*I21</f>
        <v>6.125</v>
      </c>
      <c r="M21" s="7"/>
      <c r="N21" s="8"/>
    </row>
    <row r="22" spans="1:18" ht="15" customHeight="1" x14ac:dyDescent="0.3">
      <c r="A22" s="116"/>
      <c r="B22" s="16">
        <v>8</v>
      </c>
      <c r="C22" s="14" t="s">
        <v>85</v>
      </c>
      <c r="D22" s="14" t="s">
        <v>109</v>
      </c>
      <c r="E22" s="21" t="s">
        <v>157</v>
      </c>
      <c r="F22" s="16">
        <v>517</v>
      </c>
      <c r="G22" s="15">
        <v>8.5</v>
      </c>
      <c r="H22" s="15">
        <v>0.17499999999999999</v>
      </c>
      <c r="I22" s="15">
        <v>3.5</v>
      </c>
      <c r="J22" s="19">
        <f t="shared" si="1"/>
        <v>5.2062499999999989</v>
      </c>
      <c r="M22" s="7"/>
      <c r="N22" s="8"/>
    </row>
    <row r="23" spans="1:18" ht="15" customHeight="1" x14ac:dyDescent="0.3">
      <c r="A23" s="116"/>
      <c r="B23" s="16">
        <v>9</v>
      </c>
      <c r="C23" s="14" t="s">
        <v>192</v>
      </c>
      <c r="D23" s="14" t="s">
        <v>191</v>
      </c>
      <c r="E23" s="21" t="s">
        <v>157</v>
      </c>
      <c r="F23" s="16">
        <v>562</v>
      </c>
      <c r="G23" s="15">
        <v>7</v>
      </c>
      <c r="H23" s="15">
        <v>0.17499999999999999</v>
      </c>
      <c r="I23" s="15">
        <v>3.5</v>
      </c>
      <c r="J23" s="19">
        <f t="shared" si="1"/>
        <v>4.2874999999999996</v>
      </c>
      <c r="M23" s="7"/>
      <c r="N23" s="8"/>
    </row>
    <row r="24" spans="1:18" ht="15" customHeight="1" x14ac:dyDescent="0.3">
      <c r="A24" s="116"/>
      <c r="B24" s="16">
        <v>9</v>
      </c>
      <c r="C24" s="14" t="s">
        <v>147</v>
      </c>
      <c r="D24" s="14" t="s">
        <v>181</v>
      </c>
      <c r="E24" s="21" t="s">
        <v>157</v>
      </c>
      <c r="F24" s="16">
        <v>564</v>
      </c>
      <c r="G24" s="15">
        <v>7</v>
      </c>
      <c r="H24" s="15">
        <v>0.17499999999999999</v>
      </c>
      <c r="I24" s="15">
        <v>3.5</v>
      </c>
      <c r="J24" s="19">
        <f t="shared" si="1"/>
        <v>4.2874999999999996</v>
      </c>
      <c r="M24" s="7"/>
      <c r="N24" s="8"/>
    </row>
    <row r="25" spans="1:18" ht="15" customHeight="1" x14ac:dyDescent="0.3">
      <c r="A25" s="116"/>
      <c r="B25" s="16"/>
      <c r="C25" s="61"/>
      <c r="D25" s="61"/>
      <c r="E25" s="62" t="s">
        <v>157</v>
      </c>
      <c r="F25" s="17"/>
      <c r="G25" s="63"/>
      <c r="H25" s="63"/>
      <c r="I25" s="63">
        <v>3.5</v>
      </c>
      <c r="J25" s="64">
        <f t="shared" si="1"/>
        <v>0</v>
      </c>
      <c r="M25" s="7"/>
      <c r="N25" s="8"/>
    </row>
    <row r="26" spans="1:18" ht="15" customHeight="1" x14ac:dyDescent="0.3">
      <c r="A26" s="116"/>
      <c r="B26" s="16"/>
      <c r="C26" s="61"/>
      <c r="D26" s="61"/>
      <c r="E26" s="62" t="s">
        <v>157</v>
      </c>
      <c r="F26" s="17"/>
      <c r="G26" s="63"/>
      <c r="H26" s="63"/>
      <c r="I26" s="63">
        <v>3.5</v>
      </c>
      <c r="J26" s="64">
        <f t="shared" si="1"/>
        <v>0</v>
      </c>
      <c r="M26" s="7"/>
      <c r="N26" s="8"/>
    </row>
    <row r="27" spans="1:18" ht="15" customHeight="1" x14ac:dyDescent="0.3"/>
    <row r="28" spans="1:18" ht="15" customHeight="1" x14ac:dyDescent="0.3">
      <c r="A28" s="116" t="s">
        <v>285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>
        <v>3.5</v>
      </c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>
        <v>3.5</v>
      </c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>
        <v>3.5</v>
      </c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>
        <v>6</v>
      </c>
      <c r="C31" s="14" t="s">
        <v>67</v>
      </c>
      <c r="D31" s="14" t="s">
        <v>146</v>
      </c>
      <c r="E31" s="21" t="s">
        <v>155</v>
      </c>
      <c r="F31" s="16">
        <v>552</v>
      </c>
      <c r="G31" s="15">
        <v>9.5</v>
      </c>
      <c r="H31" s="15">
        <v>0.13125000000000001</v>
      </c>
      <c r="I31" s="15">
        <v>3.5</v>
      </c>
      <c r="J31" s="19">
        <f>G31*H31*I31</f>
        <v>4.3640625000000002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71"/>
      <c r="D33" s="71"/>
      <c r="E33" s="62" t="s">
        <v>158</v>
      </c>
      <c r="F33" s="62"/>
      <c r="G33" s="63"/>
      <c r="H33" s="62"/>
      <c r="I33" s="63">
        <v>3.5</v>
      </c>
      <c r="J33" s="64">
        <f t="shared" ref="J33:J38" si="2">G33*H33*I33</f>
        <v>0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61"/>
      <c r="D34" s="61"/>
      <c r="E34" s="62" t="s">
        <v>158</v>
      </c>
      <c r="F34" s="62"/>
      <c r="G34" s="63"/>
      <c r="H34" s="62"/>
      <c r="I34" s="63">
        <v>3.5</v>
      </c>
      <c r="J34" s="64">
        <f t="shared" si="2"/>
        <v>0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61"/>
      <c r="D35" s="61"/>
      <c r="E35" s="62" t="s">
        <v>158</v>
      </c>
      <c r="F35" s="17"/>
      <c r="G35" s="63"/>
      <c r="H35" s="63"/>
      <c r="I35" s="63">
        <v>3.5</v>
      </c>
      <c r="J35" s="64">
        <f t="shared" si="2"/>
        <v>0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61"/>
      <c r="D36" s="61"/>
      <c r="E36" s="62" t="s">
        <v>158</v>
      </c>
      <c r="F36" s="17"/>
      <c r="G36" s="63"/>
      <c r="H36" s="63"/>
      <c r="I36" s="63">
        <v>3.5</v>
      </c>
      <c r="J36" s="64">
        <f t="shared" si="2"/>
        <v>0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61"/>
      <c r="D37" s="61"/>
      <c r="E37" s="62" t="s">
        <v>158</v>
      </c>
      <c r="F37" s="17"/>
      <c r="G37" s="63"/>
      <c r="H37" s="63"/>
      <c r="I37" s="63">
        <v>3.5</v>
      </c>
      <c r="J37" s="64">
        <f t="shared" si="2"/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61"/>
      <c r="D38" s="61"/>
      <c r="E38" s="62" t="s">
        <v>158</v>
      </c>
      <c r="F38" s="17"/>
      <c r="G38" s="63"/>
      <c r="H38" s="63"/>
      <c r="I38" s="63">
        <v>3.5</v>
      </c>
      <c r="J38" s="64">
        <f t="shared" si="2"/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>
        <v>3.5</v>
      </c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>
        <v>3.5</v>
      </c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>
        <v>3.5</v>
      </c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286</v>
      </c>
      <c r="B44" s="13">
        <v>1</v>
      </c>
      <c r="C44" s="61"/>
      <c r="D44" s="61"/>
      <c r="E44" s="62" t="s">
        <v>148</v>
      </c>
      <c r="F44" s="17"/>
      <c r="G44" s="63"/>
      <c r="H44" s="62"/>
      <c r="I44" s="63">
        <v>3.5</v>
      </c>
      <c r="J44" s="64">
        <f t="shared" ref="J44:J53" si="3">G44*H44*I44</f>
        <v>0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61"/>
      <c r="D45" s="61"/>
      <c r="E45" s="62" t="s">
        <v>148</v>
      </c>
      <c r="F45" s="17"/>
      <c r="G45" s="63"/>
      <c r="H45" s="62"/>
      <c r="I45" s="63">
        <v>3.5</v>
      </c>
      <c r="J45" s="64">
        <f t="shared" si="3"/>
        <v>0</v>
      </c>
    </row>
    <row r="46" spans="1:18" ht="15" customHeight="1" x14ac:dyDescent="0.3">
      <c r="A46" s="117"/>
      <c r="B46" s="18">
        <v>3</v>
      </c>
      <c r="C46" s="61"/>
      <c r="D46" s="61"/>
      <c r="E46" s="62" t="s">
        <v>148</v>
      </c>
      <c r="F46" s="17"/>
      <c r="G46" s="63"/>
      <c r="H46" s="62"/>
      <c r="I46" s="63">
        <v>3.5</v>
      </c>
      <c r="J46" s="64">
        <f t="shared" si="3"/>
        <v>0</v>
      </c>
    </row>
    <row r="47" spans="1:18" ht="15" customHeight="1" x14ac:dyDescent="0.3">
      <c r="A47" s="117"/>
      <c r="B47" s="16">
        <v>4</v>
      </c>
      <c r="C47" s="14" t="s">
        <v>163</v>
      </c>
      <c r="D47" s="14" t="s">
        <v>34</v>
      </c>
      <c r="E47" s="21" t="s">
        <v>148</v>
      </c>
      <c r="F47" s="16">
        <v>693</v>
      </c>
      <c r="G47" s="15">
        <v>12</v>
      </c>
      <c r="H47" s="21">
        <v>0.35</v>
      </c>
      <c r="I47" s="15">
        <v>3.5</v>
      </c>
      <c r="J47" s="19">
        <f t="shared" si="3"/>
        <v>14.699999999999998</v>
      </c>
    </row>
    <row r="48" spans="1:18" ht="15" customHeight="1" x14ac:dyDescent="0.3">
      <c r="A48" s="117"/>
      <c r="B48" s="16">
        <v>5</v>
      </c>
      <c r="C48" s="61"/>
      <c r="D48" s="61"/>
      <c r="E48" s="62" t="s">
        <v>185</v>
      </c>
      <c r="F48" s="17"/>
      <c r="G48" s="63"/>
      <c r="H48" s="62"/>
      <c r="I48" s="63">
        <v>3.5</v>
      </c>
      <c r="J48" s="64">
        <f t="shared" si="3"/>
        <v>0</v>
      </c>
    </row>
    <row r="49" spans="1:10" ht="15" customHeight="1" x14ac:dyDescent="0.3">
      <c r="A49" s="117"/>
      <c r="B49" s="16">
        <v>6</v>
      </c>
      <c r="C49" s="61"/>
      <c r="D49" s="61"/>
      <c r="E49" s="62" t="s">
        <v>148</v>
      </c>
      <c r="F49" s="17"/>
      <c r="G49" s="63"/>
      <c r="H49" s="62"/>
      <c r="I49" s="63">
        <v>3.5</v>
      </c>
      <c r="J49" s="64">
        <f t="shared" si="3"/>
        <v>0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>
        <v>3.5</v>
      </c>
      <c r="J50" s="64">
        <f t="shared" si="3"/>
        <v>0</v>
      </c>
    </row>
    <row r="51" spans="1:10" ht="15" customHeight="1" x14ac:dyDescent="0.3">
      <c r="A51" s="117"/>
      <c r="B51" s="16">
        <v>8</v>
      </c>
      <c r="C51" s="61"/>
      <c r="D51" s="61"/>
      <c r="E51" s="62" t="s">
        <v>148</v>
      </c>
      <c r="F51" s="17"/>
      <c r="G51" s="63"/>
      <c r="H51" s="63"/>
      <c r="I51" s="63">
        <v>3.5</v>
      </c>
      <c r="J51" s="64">
        <f t="shared" si="3"/>
        <v>0</v>
      </c>
    </row>
    <row r="52" spans="1:10" ht="15" customHeight="1" x14ac:dyDescent="0.3">
      <c r="A52" s="117"/>
      <c r="B52" s="16">
        <v>9</v>
      </c>
      <c r="C52" s="61"/>
      <c r="D52" s="61"/>
      <c r="E52" s="62" t="s">
        <v>148</v>
      </c>
      <c r="F52" s="17"/>
      <c r="G52" s="63"/>
      <c r="H52" s="63"/>
      <c r="I52" s="63">
        <v>3.5</v>
      </c>
      <c r="J52" s="64">
        <f t="shared" si="3"/>
        <v>0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>
        <v>3.5</v>
      </c>
      <c r="J53" s="64">
        <f t="shared" si="3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61"/>
      <c r="D55" s="61"/>
      <c r="E55" s="62" t="s">
        <v>185</v>
      </c>
      <c r="F55" s="17"/>
      <c r="G55" s="63"/>
      <c r="H55" s="62"/>
      <c r="I55" s="63">
        <v>3.5</v>
      </c>
      <c r="J55" s="64">
        <f>G55*H55*I55</f>
        <v>0</v>
      </c>
    </row>
    <row r="56" spans="1:10" ht="15" customHeight="1" x14ac:dyDescent="0.3">
      <c r="A56" s="118"/>
      <c r="B56" s="17">
        <v>2</v>
      </c>
      <c r="C56" s="61"/>
      <c r="D56" s="61"/>
      <c r="E56" s="62" t="s">
        <v>185</v>
      </c>
      <c r="F56" s="17"/>
      <c r="G56" s="63"/>
      <c r="H56" s="63"/>
      <c r="I56" s="63">
        <v>3.5</v>
      </c>
      <c r="J56" s="64">
        <f>G56*H56*I56</f>
        <v>0</v>
      </c>
    </row>
    <row r="57" spans="1:10" x14ac:dyDescent="0.3">
      <c r="A57" s="118"/>
      <c r="B57" s="18">
        <v>3</v>
      </c>
      <c r="C57" s="61"/>
      <c r="D57" s="61"/>
      <c r="E57" s="62" t="s">
        <v>185</v>
      </c>
      <c r="F57" s="17"/>
      <c r="G57" s="63"/>
      <c r="H57" s="63"/>
      <c r="I57" s="63">
        <v>3.5</v>
      </c>
      <c r="J57" s="64">
        <f>G57*H57*I57</f>
        <v>0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>
        <v>3.5</v>
      </c>
      <c r="J58" s="64">
        <f>G58*H58*I58</f>
        <v>0</v>
      </c>
    </row>
    <row r="60" spans="1:10" x14ac:dyDescent="0.3">
      <c r="A60" s="116" t="s">
        <v>288</v>
      </c>
      <c r="B60" s="13">
        <v>1</v>
      </c>
      <c r="C60" s="14" t="s">
        <v>113</v>
      </c>
      <c r="D60" s="14" t="s">
        <v>88</v>
      </c>
      <c r="E60" s="21" t="s">
        <v>156</v>
      </c>
      <c r="F60" s="16">
        <v>687</v>
      </c>
      <c r="G60" s="15">
        <v>20</v>
      </c>
      <c r="H60" s="15">
        <v>8.7499999999999994E-2</v>
      </c>
      <c r="I60" s="15">
        <v>3.5</v>
      </c>
      <c r="J60" s="19">
        <f>G60*H60*I60</f>
        <v>6.125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>
        <v>3.5</v>
      </c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>
        <v>3.5</v>
      </c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>
        <v>3.5</v>
      </c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>
        <v>3.5</v>
      </c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>
        <v>3.5</v>
      </c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>
        <v>3.5</v>
      </c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>
        <v>3.5</v>
      </c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61"/>
      <c r="D70" s="61"/>
      <c r="E70" s="62" t="s">
        <v>162</v>
      </c>
      <c r="F70" s="17"/>
      <c r="G70" s="63"/>
      <c r="H70" s="62"/>
      <c r="I70" s="63">
        <v>3.5</v>
      </c>
      <c r="J70" s="64">
        <f>G70*H70*I70</f>
        <v>0</v>
      </c>
    </row>
    <row r="71" spans="1:10" ht="15" customHeight="1" x14ac:dyDescent="0.3">
      <c r="A71" s="116"/>
      <c r="B71" s="17">
        <v>2</v>
      </c>
      <c r="C71" s="61"/>
      <c r="D71" s="61"/>
      <c r="E71" s="62" t="s">
        <v>162</v>
      </c>
      <c r="F71" s="17"/>
      <c r="G71" s="63"/>
      <c r="H71" s="62"/>
      <c r="I71" s="63">
        <v>3.5</v>
      </c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>
        <v>3.5</v>
      </c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>
        <v>3.5</v>
      </c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61"/>
      <c r="D75" s="61"/>
      <c r="E75" s="62" t="s">
        <v>229</v>
      </c>
      <c r="F75" s="17"/>
      <c r="G75" s="63"/>
      <c r="H75" s="62"/>
      <c r="I75" s="63">
        <v>3.5</v>
      </c>
      <c r="J75" s="64">
        <f>G75*H75*I75</f>
        <v>0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>
        <v>3.5</v>
      </c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>
        <v>3.5</v>
      </c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>
        <v>3.5</v>
      </c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61"/>
      <c r="D80" s="61"/>
      <c r="E80" s="62" t="s">
        <v>153</v>
      </c>
      <c r="F80" s="17"/>
      <c r="G80" s="63"/>
      <c r="H80" s="63"/>
      <c r="I80" s="63">
        <v>3.5</v>
      </c>
      <c r="J80" s="64">
        <f>G80*H80*I80</f>
        <v>0</v>
      </c>
    </row>
    <row r="81" spans="1:10" x14ac:dyDescent="0.3">
      <c r="A81" s="115"/>
      <c r="B81" s="17">
        <v>2</v>
      </c>
      <c r="C81" s="61"/>
      <c r="D81" s="61"/>
      <c r="E81" s="62" t="s">
        <v>153</v>
      </c>
      <c r="F81" s="17"/>
      <c r="G81" s="63"/>
      <c r="H81" s="63"/>
      <c r="I81" s="63">
        <v>3.5</v>
      </c>
      <c r="J81" s="64">
        <f>G81*H81*I81</f>
        <v>0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>
        <v>3.5</v>
      </c>
      <c r="J82" s="64">
        <f>G82*H82*I82</f>
        <v>0</v>
      </c>
    </row>
    <row r="83" spans="1:10" x14ac:dyDescent="0.3">
      <c r="A83" s="115"/>
      <c r="B83" s="16"/>
      <c r="C83" s="61"/>
      <c r="D83" s="61"/>
      <c r="E83" s="62" t="s">
        <v>153</v>
      </c>
      <c r="F83" s="17"/>
      <c r="G83" s="63"/>
      <c r="H83" s="63"/>
      <c r="I83" s="63">
        <v>3.5</v>
      </c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>
        <v>3.5</v>
      </c>
      <c r="J85" s="64">
        <f>G85*H85*I85</f>
        <v>0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>
        <v>3.5</v>
      </c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>
        <v>3.5</v>
      </c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>
        <v>3.5</v>
      </c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61"/>
      <c r="D90" s="61"/>
      <c r="E90" s="62" t="s">
        <v>209</v>
      </c>
      <c r="F90" s="17"/>
      <c r="G90" s="63"/>
      <c r="H90" s="63"/>
      <c r="I90" s="63">
        <v>3.5</v>
      </c>
      <c r="J90" s="64">
        <f>G90*H90*I90</f>
        <v>0</v>
      </c>
    </row>
    <row r="91" spans="1:10" x14ac:dyDescent="0.3">
      <c r="A91" s="116"/>
      <c r="B91" s="17">
        <v>2</v>
      </c>
      <c r="C91" s="61"/>
      <c r="D91" s="61"/>
      <c r="E91" s="62" t="s">
        <v>209</v>
      </c>
      <c r="F91" s="17"/>
      <c r="G91" s="63"/>
      <c r="H91" s="63"/>
      <c r="I91" s="63">
        <v>3.5</v>
      </c>
      <c r="J91" s="64">
        <f>G91*H91*I91</f>
        <v>0</v>
      </c>
    </row>
    <row r="92" spans="1:10" x14ac:dyDescent="0.3">
      <c r="A92" s="116"/>
      <c r="B92" s="18">
        <v>3</v>
      </c>
      <c r="C92" s="61"/>
      <c r="D92" s="61"/>
      <c r="E92" s="62" t="s">
        <v>209</v>
      </c>
      <c r="F92" s="17"/>
      <c r="G92" s="63"/>
      <c r="H92" s="63"/>
      <c r="I92" s="63">
        <v>3.5</v>
      </c>
      <c r="J92" s="64">
        <f>G92*H92*I92</f>
        <v>0</v>
      </c>
    </row>
    <row r="94" spans="1:10" x14ac:dyDescent="0.3">
      <c r="A94" s="116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>
        <v>3.5</v>
      </c>
      <c r="J94" s="64">
        <f>G94*H94*I94</f>
        <v>0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>
        <v>3.5</v>
      </c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>
        <v>3.5</v>
      </c>
      <c r="J96" s="64">
        <f>G96*H96*I96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0:A83"/>
    <mergeCell ref="A85:A88"/>
    <mergeCell ref="A90:A92"/>
    <mergeCell ref="A94:A96"/>
    <mergeCell ref="A44:A53"/>
    <mergeCell ref="A55:A58"/>
    <mergeCell ref="A60:A63"/>
    <mergeCell ref="A65:A68"/>
    <mergeCell ref="A70:A73"/>
    <mergeCell ref="A75:A7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2:R96"/>
  <sheetViews>
    <sheetView workbookViewId="0">
      <selection activeCell="J46" sqref="J46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326</v>
      </c>
      <c r="B3" s="13">
        <v>1</v>
      </c>
      <c r="C3" s="61"/>
      <c r="D3" s="61"/>
      <c r="E3" s="62" t="s">
        <v>149</v>
      </c>
      <c r="F3" s="17"/>
      <c r="G3" s="63"/>
      <c r="H3" s="62"/>
      <c r="I3" s="63">
        <v>3.5</v>
      </c>
      <c r="J3" s="64">
        <f>G3*H3*I3</f>
        <v>0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61"/>
      <c r="D4" s="61"/>
      <c r="E4" s="62" t="s">
        <v>149</v>
      </c>
      <c r="F4" s="17"/>
      <c r="G4" s="63"/>
      <c r="H4" s="62"/>
      <c r="I4" s="63">
        <v>3.5</v>
      </c>
      <c r="J4" s="64">
        <f>G4*H4*I4</f>
        <v>0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5">
      <c r="A5" s="117"/>
      <c r="B5" s="18">
        <v>3</v>
      </c>
      <c r="C5" s="69"/>
      <c r="D5" s="70"/>
      <c r="E5" s="62" t="s">
        <v>150</v>
      </c>
      <c r="F5" s="17"/>
      <c r="G5" s="63"/>
      <c r="H5" s="62"/>
      <c r="I5" s="63">
        <v>3.5</v>
      </c>
      <c r="J5" s="64">
        <f>G5*H5*I5</f>
        <v>0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5">
      <c r="A6" s="117"/>
      <c r="B6" s="16">
        <v>4</v>
      </c>
      <c r="C6" s="69"/>
      <c r="D6" s="70"/>
      <c r="E6" s="62" t="s">
        <v>149</v>
      </c>
      <c r="F6" s="17"/>
      <c r="G6" s="63"/>
      <c r="H6" s="62"/>
      <c r="I6" s="63">
        <v>3.5</v>
      </c>
      <c r="J6" s="64">
        <f>G6*H6*I6</f>
        <v>0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61"/>
      <c r="D7" s="61"/>
      <c r="E7" s="62" t="s">
        <v>149</v>
      </c>
      <c r="F7" s="17"/>
      <c r="G7" s="63"/>
      <c r="H7" s="62"/>
      <c r="I7" s="63">
        <v>3.5</v>
      </c>
      <c r="J7" s="64">
        <f>G7*H7*I7</f>
        <v>0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61"/>
      <c r="D8" s="61"/>
      <c r="E8" s="62" t="s">
        <v>149</v>
      </c>
      <c r="F8" s="17"/>
      <c r="G8" s="63"/>
      <c r="H8" s="62"/>
      <c r="I8" s="63">
        <v>3.5</v>
      </c>
      <c r="J8" s="64">
        <f t="shared" ref="J8:J13" si="0">G8*H8*I8</f>
        <v>0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3"/>
      <c r="I9" s="63">
        <v>3.5</v>
      </c>
      <c r="J9" s="64">
        <f t="shared" si="0"/>
        <v>0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3"/>
      <c r="I10" s="63">
        <v>3.5</v>
      </c>
      <c r="J10" s="64">
        <f t="shared" si="0"/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14" t="s">
        <v>30</v>
      </c>
      <c r="D11" s="14" t="s">
        <v>31</v>
      </c>
      <c r="E11" s="21" t="s">
        <v>149</v>
      </c>
      <c r="F11" s="16">
        <v>611</v>
      </c>
      <c r="G11" s="15">
        <v>7</v>
      </c>
      <c r="H11" s="15">
        <v>0.17499999999999999</v>
      </c>
      <c r="I11" s="15">
        <v>3.5</v>
      </c>
      <c r="J11" s="19">
        <f t="shared" si="0"/>
        <v>4.2874999999999996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9</v>
      </c>
      <c r="C12" s="14" t="s">
        <v>32</v>
      </c>
      <c r="D12" s="14" t="s">
        <v>31</v>
      </c>
      <c r="E12" s="21" t="s">
        <v>149</v>
      </c>
      <c r="F12" s="16">
        <v>557</v>
      </c>
      <c r="G12" s="15">
        <v>7</v>
      </c>
      <c r="H12" s="15">
        <v>0.17499999999999999</v>
      </c>
      <c r="I12" s="15">
        <v>3.5</v>
      </c>
      <c r="J12" s="19">
        <f t="shared" si="0"/>
        <v>4.2874999999999996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10</v>
      </c>
      <c r="C13" s="61"/>
      <c r="D13" s="61"/>
      <c r="E13" s="62" t="s">
        <v>149</v>
      </c>
      <c r="F13" s="17"/>
      <c r="G13" s="63"/>
      <c r="H13" s="63"/>
      <c r="I13" s="63">
        <v>3.5</v>
      </c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11</v>
      </c>
      <c r="C14" s="61"/>
      <c r="D14" s="61"/>
      <c r="E14" s="62" t="s">
        <v>149</v>
      </c>
      <c r="F14" s="17"/>
      <c r="G14" s="63"/>
      <c r="H14" s="63"/>
      <c r="I14" s="63">
        <v>3.5</v>
      </c>
      <c r="J14" s="64">
        <f t="shared" ref="J14" si="1">G14*H14*I14</f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6" t="s">
        <v>284</v>
      </c>
      <c r="B16" s="13">
        <v>1</v>
      </c>
      <c r="C16" s="61"/>
      <c r="D16" s="61"/>
      <c r="E16" s="62" t="s">
        <v>150</v>
      </c>
      <c r="F16" s="17"/>
      <c r="G16" s="63"/>
      <c r="H16" s="63"/>
      <c r="I16" s="63">
        <v>3.5</v>
      </c>
      <c r="J16" s="64">
        <f>G16*H16*I16</f>
        <v>0</v>
      </c>
      <c r="M16" s="7"/>
      <c r="N16" s="8"/>
    </row>
    <row r="17" spans="1:18" ht="15" customHeight="1" x14ac:dyDescent="0.3">
      <c r="A17" s="116"/>
      <c r="B17" s="17">
        <v>2</v>
      </c>
      <c r="C17" s="14" t="s">
        <v>53</v>
      </c>
      <c r="D17" s="14" t="s">
        <v>173</v>
      </c>
      <c r="E17" s="21" t="s">
        <v>150</v>
      </c>
      <c r="F17" s="16">
        <v>562</v>
      </c>
      <c r="G17" s="15">
        <v>17</v>
      </c>
      <c r="H17" s="15">
        <v>0.17499999999999999</v>
      </c>
      <c r="I17" s="15">
        <v>3.5</v>
      </c>
      <c r="J17" s="19">
        <f>G17*H17*I17</f>
        <v>10.412499999999998</v>
      </c>
      <c r="M17" s="7"/>
      <c r="N17" s="8"/>
    </row>
    <row r="18" spans="1:18" ht="15" customHeight="1" x14ac:dyDescent="0.3">
      <c r="A18" s="116"/>
      <c r="B18" s="18">
        <v>3</v>
      </c>
      <c r="C18" s="61"/>
      <c r="D18" s="61"/>
      <c r="E18" s="21" t="s">
        <v>150</v>
      </c>
      <c r="F18" s="17"/>
      <c r="G18" s="63"/>
      <c r="H18" s="63"/>
      <c r="I18" s="63">
        <v>3.5</v>
      </c>
      <c r="J18" s="64">
        <f>G18*H18*I18</f>
        <v>0</v>
      </c>
      <c r="M18" s="7"/>
      <c r="N18" s="8"/>
    </row>
    <row r="19" spans="1:18" ht="15" customHeight="1" x14ac:dyDescent="0.3">
      <c r="A19" s="116"/>
      <c r="B19" s="16">
        <v>9</v>
      </c>
      <c r="C19" s="14" t="s">
        <v>145</v>
      </c>
      <c r="D19" s="14" t="s">
        <v>31</v>
      </c>
      <c r="E19" s="21" t="s">
        <v>150</v>
      </c>
      <c r="F19" s="16">
        <v>490</v>
      </c>
      <c r="G19" s="15">
        <v>7</v>
      </c>
      <c r="H19" s="15">
        <v>0.17499999999999999</v>
      </c>
      <c r="I19" s="15">
        <v>3.5</v>
      </c>
      <c r="J19" s="19">
        <f>G19*H19*I19</f>
        <v>4.2874999999999996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6" t="s">
        <v>325</v>
      </c>
      <c r="B21" s="16">
        <v>5</v>
      </c>
      <c r="C21" s="14" t="s">
        <v>147</v>
      </c>
      <c r="D21" s="14" t="s">
        <v>181</v>
      </c>
      <c r="E21" s="21" t="s">
        <v>157</v>
      </c>
      <c r="F21" s="16">
        <v>591</v>
      </c>
      <c r="G21" s="15">
        <v>10</v>
      </c>
      <c r="H21" s="15">
        <v>0.17499999999999999</v>
      </c>
      <c r="I21" s="15">
        <v>3.5</v>
      </c>
      <c r="J21" s="19">
        <f t="shared" ref="J21:J26" si="2">G21*H21*I21</f>
        <v>6.125</v>
      </c>
      <c r="M21" s="7"/>
      <c r="N21" s="8"/>
    </row>
    <row r="22" spans="1:18" ht="15" customHeight="1" x14ac:dyDescent="0.3">
      <c r="A22" s="116"/>
      <c r="B22" s="16">
        <v>6</v>
      </c>
      <c r="C22" s="14" t="s">
        <v>198</v>
      </c>
      <c r="D22" s="14" t="s">
        <v>138</v>
      </c>
      <c r="E22" s="21" t="s">
        <v>157</v>
      </c>
      <c r="F22" s="16">
        <v>582</v>
      </c>
      <c r="G22" s="15">
        <v>9.5</v>
      </c>
      <c r="H22" s="15">
        <v>0.17499999999999999</v>
      </c>
      <c r="I22" s="15">
        <v>3.5</v>
      </c>
      <c r="J22" s="19">
        <f t="shared" si="2"/>
        <v>5.8187499999999996</v>
      </c>
      <c r="M22" s="7"/>
      <c r="N22" s="8"/>
    </row>
    <row r="23" spans="1:18" ht="15" customHeight="1" x14ac:dyDescent="0.3">
      <c r="A23" s="116"/>
      <c r="B23" s="16">
        <v>7</v>
      </c>
      <c r="C23" s="61"/>
      <c r="D23" s="61"/>
      <c r="E23" s="62" t="s">
        <v>157</v>
      </c>
      <c r="F23" s="17"/>
      <c r="G23" s="63"/>
      <c r="H23" s="63"/>
      <c r="I23" s="63">
        <v>3.5</v>
      </c>
      <c r="J23" s="64">
        <f t="shared" si="2"/>
        <v>0</v>
      </c>
      <c r="M23" s="7"/>
      <c r="N23" s="8"/>
    </row>
    <row r="24" spans="1:18" ht="15" customHeight="1" x14ac:dyDescent="0.3">
      <c r="A24" s="116"/>
      <c r="B24" s="16">
        <v>8</v>
      </c>
      <c r="C24" s="61"/>
      <c r="D24" s="61"/>
      <c r="E24" s="62" t="s">
        <v>157</v>
      </c>
      <c r="F24" s="17"/>
      <c r="G24" s="63"/>
      <c r="H24" s="63"/>
      <c r="I24" s="63">
        <v>3.5</v>
      </c>
      <c r="J24" s="64">
        <f t="shared" si="2"/>
        <v>0</v>
      </c>
      <c r="M24" s="7"/>
      <c r="N24" s="8"/>
    </row>
    <row r="25" spans="1:18" ht="15" customHeight="1" x14ac:dyDescent="0.3">
      <c r="A25" s="116"/>
      <c r="B25" s="16">
        <v>9</v>
      </c>
      <c r="C25" s="14" t="str">
        <f>'CEC I'!C22</f>
        <v>Szabó Szebasztián</v>
      </c>
      <c r="D25" s="14" t="str">
        <f>'CEC I'!D22</f>
        <v>Scarbantia Íjász Egyesület</v>
      </c>
      <c r="E25" s="21" t="s">
        <v>157</v>
      </c>
      <c r="F25" s="16">
        <v>582</v>
      </c>
      <c r="G25" s="15">
        <v>7</v>
      </c>
      <c r="H25" s="15">
        <v>0.17499999999999999</v>
      </c>
      <c r="I25" s="15">
        <v>3.5</v>
      </c>
      <c r="J25" s="19">
        <f t="shared" si="2"/>
        <v>4.2874999999999996</v>
      </c>
      <c r="M25" s="7"/>
      <c r="N25" s="8"/>
    </row>
    <row r="26" spans="1:18" ht="15" customHeight="1" x14ac:dyDescent="0.3">
      <c r="A26" s="116"/>
      <c r="B26" s="16">
        <v>10</v>
      </c>
      <c r="C26" s="14" t="s">
        <v>192</v>
      </c>
      <c r="D26" s="14" t="s">
        <v>191</v>
      </c>
      <c r="E26" s="21" t="s">
        <v>157</v>
      </c>
      <c r="F26" s="16">
        <v>580</v>
      </c>
      <c r="G26" s="15">
        <v>4</v>
      </c>
      <c r="H26" s="15">
        <v>0.17499999999999999</v>
      </c>
      <c r="I26" s="15">
        <v>3.5</v>
      </c>
      <c r="J26" s="19">
        <f t="shared" si="2"/>
        <v>2.4499999999999997</v>
      </c>
      <c r="M26" s="7"/>
      <c r="N26" s="8"/>
    </row>
    <row r="27" spans="1:18" ht="15" customHeight="1" x14ac:dyDescent="0.3"/>
    <row r="28" spans="1:18" ht="15" customHeight="1" x14ac:dyDescent="0.3">
      <c r="A28" s="116" t="s">
        <v>285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>
        <v>3.5</v>
      </c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>
        <v>3.5</v>
      </c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>
        <v>3.5</v>
      </c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>
        <v>10</v>
      </c>
      <c r="C31" s="14" t="s">
        <v>67</v>
      </c>
      <c r="D31" s="14" t="s">
        <v>146</v>
      </c>
      <c r="E31" s="21" t="s">
        <v>155</v>
      </c>
      <c r="F31" s="16">
        <v>464</v>
      </c>
      <c r="G31" s="15">
        <v>4</v>
      </c>
      <c r="H31" s="15">
        <v>0.13125000000000001</v>
      </c>
      <c r="I31" s="15">
        <v>3.5</v>
      </c>
      <c r="J31" s="19">
        <f>G31*H31*I31</f>
        <v>1.8375000000000001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71"/>
      <c r="D33" s="71"/>
      <c r="E33" s="62" t="s">
        <v>158</v>
      </c>
      <c r="F33" s="62"/>
      <c r="G33" s="63"/>
      <c r="H33" s="62"/>
      <c r="I33" s="63">
        <v>3.5</v>
      </c>
      <c r="J33" s="64">
        <f t="shared" ref="J33:J38" si="3">G33*H33*I33</f>
        <v>0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61"/>
      <c r="D34" s="61"/>
      <c r="E34" s="62" t="s">
        <v>158</v>
      </c>
      <c r="F34" s="62"/>
      <c r="G34" s="63"/>
      <c r="H34" s="62"/>
      <c r="I34" s="63">
        <v>3.5</v>
      </c>
      <c r="J34" s="64">
        <f t="shared" si="3"/>
        <v>0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61"/>
      <c r="D35" s="61"/>
      <c r="E35" s="62" t="s">
        <v>158</v>
      </c>
      <c r="F35" s="17"/>
      <c r="G35" s="63"/>
      <c r="H35" s="63"/>
      <c r="I35" s="63">
        <v>3.5</v>
      </c>
      <c r="J35" s="64">
        <f t="shared" si="3"/>
        <v>0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61"/>
      <c r="D36" s="61"/>
      <c r="E36" s="62" t="s">
        <v>158</v>
      </c>
      <c r="F36" s="17"/>
      <c r="G36" s="63"/>
      <c r="H36" s="63"/>
      <c r="I36" s="63">
        <v>3.5</v>
      </c>
      <c r="J36" s="64">
        <f t="shared" si="3"/>
        <v>0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61"/>
      <c r="D37" s="61"/>
      <c r="E37" s="62" t="s">
        <v>158</v>
      </c>
      <c r="F37" s="17"/>
      <c r="G37" s="63"/>
      <c r="H37" s="63"/>
      <c r="I37" s="63">
        <v>3.5</v>
      </c>
      <c r="J37" s="64">
        <f t="shared" si="3"/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61"/>
      <c r="D38" s="61"/>
      <c r="E38" s="62" t="s">
        <v>158</v>
      </c>
      <c r="F38" s="17"/>
      <c r="G38" s="63"/>
      <c r="H38" s="63"/>
      <c r="I38" s="63">
        <v>3.5</v>
      </c>
      <c r="J38" s="64">
        <f t="shared" si="3"/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>
        <v>3.5</v>
      </c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>
        <v>3.5</v>
      </c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>
        <v>3.5</v>
      </c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327</v>
      </c>
      <c r="B44" s="13">
        <v>1</v>
      </c>
      <c r="C44" s="61"/>
      <c r="D44" s="61"/>
      <c r="E44" s="62" t="s">
        <v>148</v>
      </c>
      <c r="F44" s="17"/>
      <c r="G44" s="63"/>
      <c r="H44" s="62"/>
      <c r="I44" s="63">
        <v>3.5</v>
      </c>
      <c r="J44" s="64">
        <f t="shared" ref="J44:J53" si="4">G44*H44*I44</f>
        <v>0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61"/>
      <c r="D45" s="61"/>
      <c r="E45" s="62" t="s">
        <v>148</v>
      </c>
      <c r="F45" s="17"/>
      <c r="G45" s="63"/>
      <c r="H45" s="62"/>
      <c r="I45" s="63">
        <v>3.5</v>
      </c>
      <c r="J45" s="64">
        <f t="shared" si="4"/>
        <v>0</v>
      </c>
    </row>
    <row r="46" spans="1:18" ht="15" customHeight="1" x14ac:dyDescent="0.3">
      <c r="A46" s="117"/>
      <c r="B46" s="18">
        <v>3</v>
      </c>
      <c r="C46" s="14" t="s">
        <v>287</v>
      </c>
      <c r="D46" s="14" t="s">
        <v>88</v>
      </c>
      <c r="E46" s="21" t="s">
        <v>148</v>
      </c>
      <c r="F46" s="16">
        <v>693</v>
      </c>
      <c r="G46" s="15">
        <v>14</v>
      </c>
      <c r="H46" s="21">
        <v>0.17499999999999999</v>
      </c>
      <c r="I46" s="15">
        <v>3.5</v>
      </c>
      <c r="J46" s="19">
        <f t="shared" si="4"/>
        <v>8.5749999999999993</v>
      </c>
    </row>
    <row r="47" spans="1:18" ht="15" customHeight="1" x14ac:dyDescent="0.3">
      <c r="A47" s="117"/>
      <c r="B47" s="16">
        <v>4</v>
      </c>
      <c r="C47" s="61"/>
      <c r="D47" s="61"/>
      <c r="E47" s="62" t="s">
        <v>148</v>
      </c>
      <c r="F47" s="17"/>
      <c r="G47" s="63"/>
      <c r="H47" s="62"/>
      <c r="I47" s="63">
        <v>3.5</v>
      </c>
      <c r="J47" s="64">
        <f t="shared" si="4"/>
        <v>0</v>
      </c>
    </row>
    <row r="48" spans="1:18" ht="15" customHeight="1" x14ac:dyDescent="0.3">
      <c r="A48" s="117"/>
      <c r="B48" s="16">
        <v>5</v>
      </c>
      <c r="C48" s="61"/>
      <c r="D48" s="61"/>
      <c r="E48" s="62" t="s">
        <v>185</v>
      </c>
      <c r="F48" s="17"/>
      <c r="G48" s="63"/>
      <c r="H48" s="62"/>
      <c r="I48" s="63">
        <v>3.5</v>
      </c>
      <c r="J48" s="64">
        <f t="shared" si="4"/>
        <v>0</v>
      </c>
    </row>
    <row r="49" spans="1:10" ht="15" customHeight="1" x14ac:dyDescent="0.3">
      <c r="A49" s="117"/>
      <c r="B49" s="16">
        <v>6</v>
      </c>
      <c r="C49" s="61"/>
      <c r="D49" s="61"/>
      <c r="E49" s="62" t="s">
        <v>148</v>
      </c>
      <c r="F49" s="17"/>
      <c r="G49" s="63"/>
      <c r="H49" s="62"/>
      <c r="I49" s="63">
        <v>3.5</v>
      </c>
      <c r="J49" s="64">
        <f t="shared" si="4"/>
        <v>0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>
        <v>3.5</v>
      </c>
      <c r="J50" s="64">
        <f t="shared" si="4"/>
        <v>0</v>
      </c>
    </row>
    <row r="51" spans="1:10" ht="15" customHeight="1" x14ac:dyDescent="0.3">
      <c r="A51" s="117"/>
      <c r="B51" s="16">
        <v>8</v>
      </c>
      <c r="C51" s="61"/>
      <c r="D51" s="61"/>
      <c r="E51" s="62" t="s">
        <v>148</v>
      </c>
      <c r="F51" s="17"/>
      <c r="G51" s="63"/>
      <c r="H51" s="63"/>
      <c r="I51" s="63">
        <v>3.5</v>
      </c>
      <c r="J51" s="64">
        <f t="shared" si="4"/>
        <v>0</v>
      </c>
    </row>
    <row r="52" spans="1:10" ht="15" customHeight="1" x14ac:dyDescent="0.3">
      <c r="A52" s="117"/>
      <c r="B52" s="16">
        <v>9</v>
      </c>
      <c r="C52" s="14" t="s">
        <v>226</v>
      </c>
      <c r="D52" s="14" t="s">
        <v>214</v>
      </c>
      <c r="E52" s="21" t="s">
        <v>148</v>
      </c>
      <c r="F52" s="16">
        <v>630</v>
      </c>
      <c r="G52" s="15">
        <v>7</v>
      </c>
      <c r="H52" s="15">
        <v>0.17499999999999999</v>
      </c>
      <c r="I52" s="15">
        <v>3.5</v>
      </c>
      <c r="J52" s="19">
        <f t="shared" si="4"/>
        <v>4.2874999999999996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>
        <v>3.5</v>
      </c>
      <c r="J53" s="64">
        <f t="shared" si="4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61"/>
      <c r="D55" s="61"/>
      <c r="E55" s="62" t="s">
        <v>185</v>
      </c>
      <c r="F55" s="17"/>
      <c r="G55" s="63"/>
      <c r="H55" s="62"/>
      <c r="I55" s="63">
        <v>3.5</v>
      </c>
      <c r="J55" s="64">
        <f>G55*H55*I55</f>
        <v>0</v>
      </c>
    </row>
    <row r="56" spans="1:10" ht="15" customHeight="1" x14ac:dyDescent="0.3">
      <c r="A56" s="118"/>
      <c r="B56" s="17">
        <v>2</v>
      </c>
      <c r="C56" s="61"/>
      <c r="D56" s="61"/>
      <c r="E56" s="62" t="s">
        <v>185</v>
      </c>
      <c r="F56" s="17"/>
      <c r="G56" s="63"/>
      <c r="H56" s="63"/>
      <c r="I56" s="63">
        <v>3.5</v>
      </c>
      <c r="J56" s="64">
        <f>G56*H56*I56</f>
        <v>0</v>
      </c>
    </row>
    <row r="57" spans="1:10" x14ac:dyDescent="0.3">
      <c r="A57" s="118"/>
      <c r="B57" s="18">
        <v>3</v>
      </c>
      <c r="C57" s="61"/>
      <c r="D57" s="61"/>
      <c r="E57" s="62" t="s">
        <v>185</v>
      </c>
      <c r="F57" s="17"/>
      <c r="G57" s="63"/>
      <c r="H57" s="63"/>
      <c r="I57" s="63">
        <v>3.5</v>
      </c>
      <c r="J57" s="64">
        <f>G57*H57*I57</f>
        <v>0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>
        <v>3.5</v>
      </c>
      <c r="J58" s="64">
        <f>G58*H58*I58</f>
        <v>0</v>
      </c>
    </row>
    <row r="60" spans="1:10" x14ac:dyDescent="0.3">
      <c r="A60" s="116" t="s">
        <v>328</v>
      </c>
      <c r="B60" s="13">
        <v>1</v>
      </c>
      <c r="C60" s="14" t="s">
        <v>81</v>
      </c>
      <c r="D60" s="36" t="s">
        <v>82</v>
      </c>
      <c r="E60" s="21" t="s">
        <v>156</v>
      </c>
      <c r="F60" s="16">
        <v>672</v>
      </c>
      <c r="G60" s="15">
        <v>20</v>
      </c>
      <c r="H60" s="15">
        <v>8.7499999999999994E-2</v>
      </c>
      <c r="I60" s="15">
        <v>3.5</v>
      </c>
      <c r="J60" s="19">
        <f>G60*H60*I60</f>
        <v>6.125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>
        <v>3.5</v>
      </c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>
        <v>3.5</v>
      </c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>
        <v>3.5</v>
      </c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>
        <v>3.5</v>
      </c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>
        <v>3.5</v>
      </c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>
        <v>3.5</v>
      </c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>
        <v>3.5</v>
      </c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61"/>
      <c r="D70" s="61"/>
      <c r="E70" s="62" t="s">
        <v>162</v>
      </c>
      <c r="F70" s="17"/>
      <c r="G70" s="63"/>
      <c r="H70" s="62"/>
      <c r="I70" s="63">
        <v>3.5</v>
      </c>
      <c r="J70" s="64">
        <f>G70*H70*I70</f>
        <v>0</v>
      </c>
    </row>
    <row r="71" spans="1:10" ht="15" customHeight="1" x14ac:dyDescent="0.3">
      <c r="A71" s="116"/>
      <c r="B71" s="17">
        <v>2</v>
      </c>
      <c r="C71" s="61"/>
      <c r="D71" s="61"/>
      <c r="E71" s="62" t="s">
        <v>162</v>
      </c>
      <c r="F71" s="17"/>
      <c r="G71" s="63"/>
      <c r="H71" s="62"/>
      <c r="I71" s="63">
        <v>3.5</v>
      </c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>
        <v>3.5</v>
      </c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>
        <v>3.5</v>
      </c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61"/>
      <c r="D75" s="61"/>
      <c r="E75" s="62" t="s">
        <v>229</v>
      </c>
      <c r="F75" s="17"/>
      <c r="G75" s="63"/>
      <c r="H75" s="62"/>
      <c r="I75" s="63">
        <v>3.5</v>
      </c>
      <c r="J75" s="64">
        <f>G75*H75*I75</f>
        <v>0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>
        <v>3.5</v>
      </c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>
        <v>3.5</v>
      </c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>
        <v>3.5</v>
      </c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61"/>
      <c r="D80" s="61"/>
      <c r="E80" s="62" t="s">
        <v>153</v>
      </c>
      <c r="F80" s="17"/>
      <c r="G80" s="63"/>
      <c r="H80" s="63"/>
      <c r="I80" s="63">
        <v>3.5</v>
      </c>
      <c r="J80" s="64">
        <f>G80*H80*I80</f>
        <v>0</v>
      </c>
    </row>
    <row r="81" spans="1:10" x14ac:dyDescent="0.3">
      <c r="A81" s="115"/>
      <c r="B81" s="17">
        <v>2</v>
      </c>
      <c r="C81" s="61"/>
      <c r="D81" s="61"/>
      <c r="E81" s="62" t="s">
        <v>153</v>
      </c>
      <c r="F81" s="17"/>
      <c r="G81" s="63"/>
      <c r="H81" s="63"/>
      <c r="I81" s="63">
        <v>3.5</v>
      </c>
      <c r="J81" s="64">
        <f>G81*H81*I81</f>
        <v>0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>
        <v>3.5</v>
      </c>
      <c r="J82" s="64">
        <f>G82*H82*I82</f>
        <v>0</v>
      </c>
    </row>
    <row r="83" spans="1:10" x14ac:dyDescent="0.3">
      <c r="A83" s="115"/>
      <c r="B83" s="16"/>
      <c r="C83" s="61"/>
      <c r="D83" s="61"/>
      <c r="E83" s="62" t="s">
        <v>153</v>
      </c>
      <c r="F83" s="17"/>
      <c r="G83" s="63"/>
      <c r="H83" s="63"/>
      <c r="I83" s="63">
        <v>3.5</v>
      </c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>
        <v>3.5</v>
      </c>
      <c r="J85" s="64">
        <f>G85*H85*I85</f>
        <v>0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>
        <v>3.5</v>
      </c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>
        <v>3.5</v>
      </c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>
        <v>3.5</v>
      </c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61"/>
      <c r="D90" s="61"/>
      <c r="E90" s="62" t="s">
        <v>209</v>
      </c>
      <c r="F90" s="17"/>
      <c r="G90" s="63"/>
      <c r="H90" s="63"/>
      <c r="I90" s="63">
        <v>3.5</v>
      </c>
      <c r="J90" s="64">
        <f>G90*H90*I90</f>
        <v>0</v>
      </c>
    </row>
    <row r="91" spans="1:10" x14ac:dyDescent="0.3">
      <c r="A91" s="116"/>
      <c r="B91" s="17">
        <v>2</v>
      </c>
      <c r="C91" s="61"/>
      <c r="D91" s="61"/>
      <c r="E91" s="62" t="s">
        <v>209</v>
      </c>
      <c r="F91" s="17"/>
      <c r="G91" s="63"/>
      <c r="H91" s="63"/>
      <c r="I91" s="63">
        <v>3.5</v>
      </c>
      <c r="J91" s="64">
        <f>G91*H91*I91</f>
        <v>0</v>
      </c>
    </row>
    <row r="92" spans="1:10" x14ac:dyDescent="0.3">
      <c r="A92" s="116"/>
      <c r="B92" s="18">
        <v>3</v>
      </c>
      <c r="C92" s="61"/>
      <c r="D92" s="61"/>
      <c r="E92" s="62" t="s">
        <v>209</v>
      </c>
      <c r="F92" s="17"/>
      <c r="G92" s="63"/>
      <c r="H92" s="63"/>
      <c r="I92" s="63">
        <v>3.5</v>
      </c>
      <c r="J92" s="64">
        <f>G92*H92*I92</f>
        <v>0</v>
      </c>
    </row>
    <row r="94" spans="1:10" x14ac:dyDescent="0.3">
      <c r="A94" s="116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>
        <v>3.5</v>
      </c>
      <c r="J94" s="64">
        <f>G94*H94*I94</f>
        <v>0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>
        <v>3.5</v>
      </c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>
        <v>3.5</v>
      </c>
      <c r="J96" s="64">
        <f>G96*H96*I96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0:A83"/>
    <mergeCell ref="A85:A88"/>
    <mergeCell ref="A90:A92"/>
    <mergeCell ref="A94:A96"/>
    <mergeCell ref="A44:A53"/>
    <mergeCell ref="A55:A58"/>
    <mergeCell ref="A60:A63"/>
    <mergeCell ref="A65:A68"/>
    <mergeCell ref="A70:A73"/>
    <mergeCell ref="A75:A7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</sheetPr>
  <dimension ref="A2:R96"/>
  <sheetViews>
    <sheetView workbookViewId="0">
      <selection activeCell="M58" sqref="M58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279</v>
      </c>
      <c r="B3" s="13">
        <v>1</v>
      </c>
      <c r="C3" s="61"/>
      <c r="D3" s="61"/>
      <c r="E3" s="62" t="s">
        <v>149</v>
      </c>
      <c r="F3" s="17"/>
      <c r="G3" s="63"/>
      <c r="H3" s="62"/>
      <c r="I3" s="63">
        <v>3.5</v>
      </c>
      <c r="J3" s="64">
        <f>G3*H3*I3</f>
        <v>0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61"/>
      <c r="D4" s="61"/>
      <c r="E4" s="62" t="s">
        <v>149</v>
      </c>
      <c r="F4" s="17"/>
      <c r="G4" s="63"/>
      <c r="H4" s="62"/>
      <c r="I4" s="63">
        <v>3.5</v>
      </c>
      <c r="J4" s="64">
        <f>G4*H4*I4</f>
        <v>0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5">
      <c r="A5" s="117"/>
      <c r="B5" s="18">
        <v>3</v>
      </c>
      <c r="C5" s="69"/>
      <c r="D5" s="70"/>
      <c r="E5" s="62" t="s">
        <v>150</v>
      </c>
      <c r="F5" s="17"/>
      <c r="G5" s="63"/>
      <c r="H5" s="62"/>
      <c r="I5" s="63">
        <v>3.5</v>
      </c>
      <c r="J5" s="64">
        <f>G5*H5*I5</f>
        <v>0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">
      <c r="A6" s="117"/>
      <c r="B6" s="16">
        <v>4</v>
      </c>
      <c r="C6" s="14" t="s">
        <v>144</v>
      </c>
      <c r="D6" s="14" t="s">
        <v>31</v>
      </c>
      <c r="E6" s="21" t="s">
        <v>149</v>
      </c>
      <c r="F6" s="16">
        <v>664</v>
      </c>
      <c r="G6" s="15">
        <v>12</v>
      </c>
      <c r="H6" s="21">
        <v>0.35</v>
      </c>
      <c r="I6" s="15">
        <v>3.5</v>
      </c>
      <c r="J6" s="19">
        <f>G6*H6*I6</f>
        <v>14.699999999999998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61"/>
      <c r="D7" s="61"/>
      <c r="E7" s="62" t="s">
        <v>149</v>
      </c>
      <c r="F7" s="17"/>
      <c r="G7" s="63"/>
      <c r="H7" s="62"/>
      <c r="I7" s="63">
        <v>3.5</v>
      </c>
      <c r="J7" s="64">
        <f>G7*H7*I7</f>
        <v>0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61"/>
      <c r="D8" s="61"/>
      <c r="E8" s="62" t="s">
        <v>149</v>
      </c>
      <c r="F8" s="17"/>
      <c r="G8" s="63"/>
      <c r="H8" s="62"/>
      <c r="I8" s="63">
        <v>3.5</v>
      </c>
      <c r="J8" s="64">
        <f t="shared" ref="J8:J14" si="0">G8*H8*I8</f>
        <v>0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2"/>
      <c r="I9" s="63">
        <v>3.5</v>
      </c>
      <c r="J9" s="64">
        <f t="shared" si="0"/>
        <v>0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2"/>
      <c r="I10" s="63">
        <v>3.5</v>
      </c>
      <c r="J10" s="64">
        <f t="shared" si="0"/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14" t="s">
        <v>32</v>
      </c>
      <c r="D11" s="14" t="s">
        <v>31</v>
      </c>
      <c r="E11" s="21" t="s">
        <v>149</v>
      </c>
      <c r="F11" s="16">
        <v>578</v>
      </c>
      <c r="G11" s="15">
        <v>7</v>
      </c>
      <c r="H11" s="21">
        <v>0.35</v>
      </c>
      <c r="I11" s="15">
        <v>3.5</v>
      </c>
      <c r="J11" s="19">
        <f t="shared" si="0"/>
        <v>8.5749999999999993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61"/>
      <c r="D12" s="61"/>
      <c r="E12" s="62" t="s">
        <v>149</v>
      </c>
      <c r="F12" s="17"/>
      <c r="G12" s="63"/>
      <c r="H12" s="62"/>
      <c r="I12" s="63">
        <v>3.5</v>
      </c>
      <c r="J12" s="64">
        <f t="shared" si="0"/>
        <v>0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2"/>
      <c r="I13" s="63">
        <v>3.5</v>
      </c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18</v>
      </c>
      <c r="C14" s="61"/>
      <c r="D14" s="61"/>
      <c r="E14" s="62" t="s">
        <v>149</v>
      </c>
      <c r="F14" s="17"/>
      <c r="G14" s="63"/>
      <c r="H14" s="62"/>
      <c r="I14" s="63">
        <v>3.5</v>
      </c>
      <c r="J14" s="64">
        <f t="shared" si="0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6" t="s">
        <v>305</v>
      </c>
      <c r="B16" s="13">
        <v>1</v>
      </c>
      <c r="C16" s="61"/>
      <c r="D16" s="61"/>
      <c r="E16" s="62" t="s">
        <v>150</v>
      </c>
      <c r="F16" s="17"/>
      <c r="G16" s="63"/>
      <c r="H16" s="63"/>
      <c r="I16" s="63">
        <v>3.5</v>
      </c>
      <c r="J16" s="64">
        <f>G16*H16*I16</f>
        <v>0</v>
      </c>
      <c r="M16" s="7"/>
      <c r="N16" s="8"/>
    </row>
    <row r="17" spans="1:18" ht="15" customHeight="1" x14ac:dyDescent="0.3">
      <c r="A17" s="116"/>
      <c r="B17" s="17">
        <v>2</v>
      </c>
      <c r="C17" s="14" t="s">
        <v>53</v>
      </c>
      <c r="D17" s="14" t="s">
        <v>173</v>
      </c>
      <c r="E17" s="21" t="s">
        <v>150</v>
      </c>
      <c r="F17" s="16">
        <v>571</v>
      </c>
      <c r="G17" s="15">
        <v>17</v>
      </c>
      <c r="H17" s="15">
        <v>8.7499999999999994E-2</v>
      </c>
      <c r="I17" s="15">
        <v>3.5</v>
      </c>
      <c r="J17" s="19">
        <f>G17*H17*I17</f>
        <v>5.2062499999999989</v>
      </c>
      <c r="M17" s="7"/>
      <c r="N17" s="8"/>
    </row>
    <row r="18" spans="1:18" ht="15" customHeight="1" x14ac:dyDescent="0.3">
      <c r="A18" s="116"/>
      <c r="B18" s="18">
        <v>3</v>
      </c>
      <c r="C18" s="14" t="s">
        <v>145</v>
      </c>
      <c r="D18" s="14" t="s">
        <v>31</v>
      </c>
      <c r="E18" s="21" t="s">
        <v>150</v>
      </c>
      <c r="F18" s="16">
        <v>507</v>
      </c>
      <c r="G18" s="15">
        <v>14</v>
      </c>
      <c r="H18" s="15">
        <v>8.7499999999999994E-2</v>
      </c>
      <c r="I18" s="15">
        <v>3.5</v>
      </c>
      <c r="J18" s="19">
        <f>G18*H18*I18</f>
        <v>4.2874999999999996</v>
      </c>
      <c r="M18" s="7"/>
      <c r="N18" s="8"/>
    </row>
    <row r="19" spans="1:18" ht="15" customHeight="1" x14ac:dyDescent="0.3">
      <c r="A19" s="116"/>
      <c r="B19" s="16">
        <v>4</v>
      </c>
      <c r="C19" s="61"/>
      <c r="D19" s="61"/>
      <c r="E19" s="62" t="s">
        <v>150</v>
      </c>
      <c r="F19" s="17"/>
      <c r="G19" s="63"/>
      <c r="H19" s="63"/>
      <c r="I19" s="63">
        <v>3.5</v>
      </c>
      <c r="J19" s="64">
        <f>G19*H19*I19</f>
        <v>0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6" t="s">
        <v>303</v>
      </c>
      <c r="B21" s="13">
        <v>1</v>
      </c>
      <c r="C21" s="61"/>
      <c r="D21" s="61"/>
      <c r="E21" s="62" t="s">
        <v>157</v>
      </c>
      <c r="F21" s="17"/>
      <c r="G21" s="63"/>
      <c r="H21" s="63"/>
      <c r="I21" s="63">
        <v>3.5</v>
      </c>
      <c r="J21" s="64">
        <f t="shared" ref="J21:J26" si="1">G21*H21*I21</f>
        <v>0</v>
      </c>
      <c r="M21" s="7"/>
      <c r="N21" s="8"/>
    </row>
    <row r="22" spans="1:18" ht="15" customHeight="1" x14ac:dyDescent="0.3">
      <c r="A22" s="116"/>
      <c r="B22" s="17">
        <v>2</v>
      </c>
      <c r="C22" s="14" t="s">
        <v>192</v>
      </c>
      <c r="D22" s="14" t="s">
        <v>191</v>
      </c>
      <c r="E22" s="21" t="s">
        <v>157</v>
      </c>
      <c r="F22" s="16">
        <v>539</v>
      </c>
      <c r="G22" s="15">
        <v>17</v>
      </c>
      <c r="H22" s="15">
        <v>0.17499999999999999</v>
      </c>
      <c r="I22" s="15">
        <v>3.5</v>
      </c>
      <c r="J22" s="19">
        <f t="shared" si="1"/>
        <v>10.412499999999998</v>
      </c>
      <c r="M22" s="7"/>
      <c r="N22" s="8"/>
    </row>
    <row r="23" spans="1:18" ht="15" customHeight="1" x14ac:dyDescent="0.3">
      <c r="A23" s="116"/>
      <c r="B23" s="18">
        <v>3</v>
      </c>
      <c r="C23" s="61"/>
      <c r="D23" s="61"/>
      <c r="E23" s="62" t="s">
        <v>157</v>
      </c>
      <c r="F23" s="17"/>
      <c r="G23" s="63"/>
      <c r="H23" s="63"/>
      <c r="I23" s="63">
        <v>3.5</v>
      </c>
      <c r="J23" s="64">
        <f t="shared" si="1"/>
        <v>0</v>
      </c>
      <c r="M23" s="7"/>
      <c r="N23" s="8"/>
    </row>
    <row r="24" spans="1:18" ht="15" customHeight="1" x14ac:dyDescent="0.3">
      <c r="A24" s="116"/>
      <c r="B24" s="16">
        <v>5</v>
      </c>
      <c r="C24" s="14" t="s">
        <v>198</v>
      </c>
      <c r="D24" s="14" t="s">
        <v>138</v>
      </c>
      <c r="E24" s="21" t="s">
        <v>157</v>
      </c>
      <c r="F24" s="16">
        <v>567</v>
      </c>
      <c r="G24" s="15">
        <v>10</v>
      </c>
      <c r="H24" s="15">
        <v>0.17499999999999999</v>
      </c>
      <c r="I24" s="15">
        <v>3.5</v>
      </c>
      <c r="J24" s="19">
        <f t="shared" si="1"/>
        <v>6.125</v>
      </c>
      <c r="M24" s="7"/>
      <c r="N24" s="8"/>
    </row>
    <row r="25" spans="1:18" ht="15" customHeight="1" x14ac:dyDescent="0.3">
      <c r="A25" s="116"/>
      <c r="B25" s="16">
        <v>6</v>
      </c>
      <c r="C25" s="14" t="s">
        <v>85</v>
      </c>
      <c r="D25" s="14" t="s">
        <v>109</v>
      </c>
      <c r="E25" s="21" t="s">
        <v>157</v>
      </c>
      <c r="F25" s="16">
        <v>583</v>
      </c>
      <c r="G25" s="15">
        <v>9.5</v>
      </c>
      <c r="H25" s="15">
        <v>0.17499999999999999</v>
      </c>
      <c r="I25" s="15">
        <v>3.5</v>
      </c>
      <c r="J25" s="19">
        <f t="shared" si="1"/>
        <v>5.8187499999999996</v>
      </c>
      <c r="M25" s="7"/>
      <c r="N25" s="8"/>
    </row>
    <row r="26" spans="1:18" ht="15" customHeight="1" x14ac:dyDescent="0.3">
      <c r="A26" s="116"/>
      <c r="B26" s="16"/>
      <c r="C26" s="61"/>
      <c r="D26" s="61"/>
      <c r="E26" s="62" t="s">
        <v>157</v>
      </c>
      <c r="F26" s="17"/>
      <c r="G26" s="63"/>
      <c r="H26" s="63"/>
      <c r="I26" s="63">
        <v>3.5</v>
      </c>
      <c r="J26" s="64">
        <f t="shared" si="1"/>
        <v>0</v>
      </c>
      <c r="M26" s="7"/>
      <c r="N26" s="8"/>
    </row>
    <row r="27" spans="1:18" ht="15" customHeight="1" x14ac:dyDescent="0.3"/>
    <row r="28" spans="1:18" ht="15" customHeight="1" x14ac:dyDescent="0.3">
      <c r="A28" s="116" t="s">
        <v>285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>
        <v>3.5</v>
      </c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>
        <v>3.5</v>
      </c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>
        <v>3.5</v>
      </c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>
        <v>6</v>
      </c>
      <c r="C31" s="61"/>
      <c r="D31" s="61"/>
      <c r="E31" s="62" t="s">
        <v>155</v>
      </c>
      <c r="F31" s="17"/>
      <c r="G31" s="63"/>
      <c r="H31" s="63"/>
      <c r="I31" s="63">
        <v>3.5</v>
      </c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6" t="s">
        <v>306</v>
      </c>
      <c r="B33" s="13">
        <v>1</v>
      </c>
      <c r="C33" s="73" t="s">
        <v>83</v>
      </c>
      <c r="D33" s="14" t="s">
        <v>301</v>
      </c>
      <c r="E33" s="21" t="s">
        <v>158</v>
      </c>
      <c r="F33" s="21">
        <v>588</v>
      </c>
      <c r="G33" s="15">
        <v>20</v>
      </c>
      <c r="H33" s="21">
        <v>0.13125000000000001</v>
      </c>
      <c r="I33" s="15">
        <v>2</v>
      </c>
      <c r="J33" s="19">
        <f t="shared" ref="J33:J38" si="2">G33*H33*I33</f>
        <v>5.25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6"/>
      <c r="B34" s="17">
        <v>2</v>
      </c>
      <c r="C34" s="61"/>
      <c r="D34" s="61"/>
      <c r="E34" s="62" t="s">
        <v>158</v>
      </c>
      <c r="F34" s="62"/>
      <c r="G34" s="63"/>
      <c r="H34" s="62"/>
      <c r="I34" s="63">
        <v>2</v>
      </c>
      <c r="J34" s="64">
        <f t="shared" si="2"/>
        <v>0</v>
      </c>
      <c r="M34" s="5"/>
      <c r="N34" s="5"/>
      <c r="O34" s="5"/>
      <c r="P34" s="56"/>
      <c r="Q34" s="58"/>
      <c r="R34" s="57"/>
    </row>
    <row r="35" spans="1:18" ht="15" customHeight="1" x14ac:dyDescent="0.3">
      <c r="A35" s="116"/>
      <c r="B35" s="18">
        <v>3</v>
      </c>
      <c r="C35" s="14" t="s">
        <v>51</v>
      </c>
      <c r="D35" s="14" t="s">
        <v>52</v>
      </c>
      <c r="E35" s="21" t="s">
        <v>158</v>
      </c>
      <c r="F35" s="16">
        <v>566</v>
      </c>
      <c r="G35" s="15">
        <v>14</v>
      </c>
      <c r="H35" s="21">
        <v>0.13125000000000001</v>
      </c>
      <c r="I35" s="15">
        <v>2</v>
      </c>
      <c r="J35" s="19">
        <f t="shared" si="2"/>
        <v>3.6750000000000003</v>
      </c>
      <c r="M35" s="5"/>
      <c r="N35" s="5"/>
      <c r="O35" s="5"/>
      <c r="P35" s="56"/>
      <c r="Q35" s="58"/>
      <c r="R35" s="57"/>
    </row>
    <row r="36" spans="1:18" ht="15" customHeight="1" x14ac:dyDescent="0.3">
      <c r="A36" s="116"/>
      <c r="B36" s="16">
        <v>4</v>
      </c>
      <c r="C36" s="61"/>
      <c r="D36" s="61"/>
      <c r="E36" s="62" t="s">
        <v>158</v>
      </c>
      <c r="F36" s="17"/>
      <c r="G36" s="63"/>
      <c r="H36" s="62"/>
      <c r="I36" s="63">
        <v>2</v>
      </c>
      <c r="J36" s="64">
        <f t="shared" si="2"/>
        <v>0</v>
      </c>
      <c r="M36" s="5"/>
      <c r="N36" s="5"/>
      <c r="O36" s="5"/>
      <c r="P36" s="56"/>
      <c r="Q36" s="58"/>
      <c r="R36" s="57"/>
    </row>
    <row r="37" spans="1:18" ht="15" customHeight="1" x14ac:dyDescent="0.3">
      <c r="A37" s="116"/>
      <c r="B37" s="16">
        <v>5</v>
      </c>
      <c r="C37" s="61"/>
      <c r="D37" s="61"/>
      <c r="E37" s="62" t="s">
        <v>158</v>
      </c>
      <c r="F37" s="17"/>
      <c r="G37" s="63"/>
      <c r="H37" s="62"/>
      <c r="I37" s="63">
        <v>2</v>
      </c>
      <c r="J37" s="64">
        <f t="shared" si="2"/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16"/>
      <c r="B38" s="16">
        <v>6</v>
      </c>
      <c r="C38" s="14" t="s">
        <v>66</v>
      </c>
      <c r="D38" s="14" t="s">
        <v>31</v>
      </c>
      <c r="E38" s="21" t="s">
        <v>158</v>
      </c>
      <c r="F38" s="16">
        <v>513</v>
      </c>
      <c r="G38" s="15">
        <v>9.5</v>
      </c>
      <c r="H38" s="21">
        <v>0.13125000000000001</v>
      </c>
      <c r="I38" s="15">
        <v>2</v>
      </c>
      <c r="J38" s="19">
        <f t="shared" si="2"/>
        <v>2.4937499999999999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>
        <v>3.5</v>
      </c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>
        <v>3.5</v>
      </c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>
        <v>3.5</v>
      </c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304</v>
      </c>
      <c r="B44" s="13">
        <v>1</v>
      </c>
      <c r="C44" s="61"/>
      <c r="D44" s="61"/>
      <c r="E44" s="62" t="s">
        <v>148</v>
      </c>
      <c r="F44" s="17"/>
      <c r="G44" s="63"/>
      <c r="H44" s="62"/>
      <c r="I44" s="63">
        <v>3.5</v>
      </c>
      <c r="J44" s="64">
        <f t="shared" ref="J44:J53" si="3">G44*H44*I44</f>
        <v>0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14" t="s">
        <v>163</v>
      </c>
      <c r="D45" s="14" t="s">
        <v>34</v>
      </c>
      <c r="E45" s="21" t="s">
        <v>148</v>
      </c>
      <c r="F45" s="16">
        <v>666</v>
      </c>
      <c r="G45" s="15">
        <v>17</v>
      </c>
      <c r="H45" s="21">
        <v>0.13125000000000001</v>
      </c>
      <c r="I45" s="15">
        <v>3.5</v>
      </c>
      <c r="J45" s="19">
        <f t="shared" si="3"/>
        <v>7.8093750000000011</v>
      </c>
    </row>
    <row r="46" spans="1:18" ht="15" customHeight="1" x14ac:dyDescent="0.3">
      <c r="A46" s="117"/>
      <c r="B46" s="18">
        <v>3</v>
      </c>
      <c r="C46" s="61"/>
      <c r="D46" s="61"/>
      <c r="E46" s="62" t="s">
        <v>148</v>
      </c>
      <c r="F46" s="17"/>
      <c r="G46" s="63"/>
      <c r="H46" s="62"/>
      <c r="I46" s="63">
        <v>3.5</v>
      </c>
      <c r="J46" s="64">
        <f t="shared" si="3"/>
        <v>0</v>
      </c>
    </row>
    <row r="47" spans="1:18" ht="15" customHeight="1" x14ac:dyDescent="0.3">
      <c r="A47" s="117"/>
      <c r="B47" s="16">
        <v>4</v>
      </c>
      <c r="C47" s="61"/>
      <c r="D47" s="61"/>
      <c r="E47" s="62" t="s">
        <v>148</v>
      </c>
      <c r="F47" s="17"/>
      <c r="G47" s="63"/>
      <c r="H47" s="62"/>
      <c r="I47" s="63">
        <v>3.5</v>
      </c>
      <c r="J47" s="64">
        <f t="shared" si="3"/>
        <v>0</v>
      </c>
    </row>
    <row r="48" spans="1:18" ht="15" customHeight="1" x14ac:dyDescent="0.3">
      <c r="A48" s="117"/>
      <c r="B48" s="16">
        <v>5</v>
      </c>
      <c r="C48" s="61"/>
      <c r="D48" s="61"/>
      <c r="E48" s="62" t="s">
        <v>185</v>
      </c>
      <c r="F48" s="17"/>
      <c r="G48" s="63"/>
      <c r="H48" s="62"/>
      <c r="I48" s="63">
        <v>3.5</v>
      </c>
      <c r="J48" s="64">
        <f t="shared" si="3"/>
        <v>0</v>
      </c>
    </row>
    <row r="49" spans="1:10" ht="15" customHeight="1" x14ac:dyDescent="0.3">
      <c r="A49" s="117"/>
      <c r="B49" s="16">
        <v>6</v>
      </c>
      <c r="C49" s="61"/>
      <c r="D49" s="61"/>
      <c r="E49" s="62" t="s">
        <v>148</v>
      </c>
      <c r="F49" s="17"/>
      <c r="G49" s="63"/>
      <c r="H49" s="62"/>
      <c r="I49" s="63">
        <v>3.5</v>
      </c>
      <c r="J49" s="64">
        <f t="shared" si="3"/>
        <v>0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>
        <v>3.5</v>
      </c>
      <c r="J50" s="64">
        <f t="shared" si="3"/>
        <v>0</v>
      </c>
    </row>
    <row r="51" spans="1:10" ht="15" customHeight="1" x14ac:dyDescent="0.3">
      <c r="A51" s="117"/>
      <c r="B51" s="16">
        <v>8</v>
      </c>
      <c r="C51" s="14" t="s">
        <v>226</v>
      </c>
      <c r="D51" s="14" t="s">
        <v>214</v>
      </c>
      <c r="E51" s="21" t="s">
        <v>148</v>
      </c>
      <c r="F51" s="16">
        <v>621</v>
      </c>
      <c r="G51" s="15">
        <v>8.5</v>
      </c>
      <c r="H51" s="21">
        <v>0.13125000000000001</v>
      </c>
      <c r="I51" s="15">
        <v>3.5</v>
      </c>
      <c r="J51" s="19">
        <f t="shared" si="3"/>
        <v>3.9046875000000005</v>
      </c>
    </row>
    <row r="52" spans="1:10" ht="15" customHeight="1" x14ac:dyDescent="0.3">
      <c r="A52" s="117"/>
      <c r="B52" s="16">
        <v>9</v>
      </c>
      <c r="C52" s="61"/>
      <c r="D52" s="61"/>
      <c r="E52" s="62" t="s">
        <v>148</v>
      </c>
      <c r="F52" s="17"/>
      <c r="G52" s="63"/>
      <c r="H52" s="63"/>
      <c r="I52" s="63">
        <v>3.5</v>
      </c>
      <c r="J52" s="64">
        <f t="shared" si="3"/>
        <v>0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>
        <v>3.5</v>
      </c>
      <c r="J53" s="64">
        <f t="shared" si="3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61"/>
      <c r="D55" s="61"/>
      <c r="E55" s="62" t="s">
        <v>185</v>
      </c>
      <c r="F55" s="17"/>
      <c r="G55" s="63"/>
      <c r="H55" s="62"/>
      <c r="I55" s="63">
        <v>3.5</v>
      </c>
      <c r="J55" s="64">
        <f>G55*H55*I55</f>
        <v>0</v>
      </c>
    </row>
    <row r="56" spans="1:10" ht="15" customHeight="1" x14ac:dyDescent="0.3">
      <c r="A56" s="118"/>
      <c r="B56" s="17">
        <v>2</v>
      </c>
      <c r="C56" s="61"/>
      <c r="D56" s="61"/>
      <c r="E56" s="62" t="s">
        <v>185</v>
      </c>
      <c r="F56" s="17"/>
      <c r="G56" s="63"/>
      <c r="H56" s="63"/>
      <c r="I56" s="63">
        <v>3.5</v>
      </c>
      <c r="J56" s="64">
        <f>G56*H56*I56</f>
        <v>0</v>
      </c>
    </row>
    <row r="57" spans="1:10" x14ac:dyDescent="0.3">
      <c r="A57" s="118"/>
      <c r="B57" s="18">
        <v>3</v>
      </c>
      <c r="C57" s="61"/>
      <c r="D57" s="61"/>
      <c r="E57" s="62" t="s">
        <v>185</v>
      </c>
      <c r="F57" s="17"/>
      <c r="G57" s="63"/>
      <c r="H57" s="63"/>
      <c r="I57" s="63">
        <v>3.5</v>
      </c>
      <c r="J57" s="64">
        <f>G57*H57*I57</f>
        <v>0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>
        <v>3.5</v>
      </c>
      <c r="J58" s="64">
        <f>G58*H58*I58</f>
        <v>0</v>
      </c>
    </row>
    <row r="60" spans="1:10" x14ac:dyDescent="0.3">
      <c r="A60" s="116" t="s">
        <v>288</v>
      </c>
      <c r="B60" s="13">
        <v>1</v>
      </c>
      <c r="C60" s="14" t="s">
        <v>81</v>
      </c>
      <c r="D60" s="36" t="s">
        <v>82</v>
      </c>
      <c r="E60" s="21" t="s">
        <v>156</v>
      </c>
      <c r="F60" s="16">
        <v>673</v>
      </c>
      <c r="G60" s="15">
        <v>20</v>
      </c>
      <c r="H60" s="15">
        <v>8.7499999999999994E-2</v>
      </c>
      <c r="I60" s="15">
        <v>3.5</v>
      </c>
      <c r="J60" s="19">
        <f>G60*H60*I60</f>
        <v>6.125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>
        <v>3.5</v>
      </c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>
        <v>3.5</v>
      </c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>
        <v>3.5</v>
      </c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>
        <v>3.5</v>
      </c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>
        <v>3.5</v>
      </c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>
        <v>3.5</v>
      </c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>
        <v>3.5</v>
      </c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61"/>
      <c r="D70" s="61"/>
      <c r="E70" s="62" t="s">
        <v>162</v>
      </c>
      <c r="F70" s="17"/>
      <c r="G70" s="63"/>
      <c r="H70" s="62"/>
      <c r="I70" s="63">
        <v>3.5</v>
      </c>
      <c r="J70" s="64">
        <f>G70*H70*I70</f>
        <v>0</v>
      </c>
    </row>
    <row r="71" spans="1:10" ht="15" customHeight="1" x14ac:dyDescent="0.3">
      <c r="A71" s="116"/>
      <c r="B71" s="17">
        <v>2</v>
      </c>
      <c r="C71" s="61"/>
      <c r="D71" s="61"/>
      <c r="E71" s="62" t="s">
        <v>162</v>
      </c>
      <c r="F71" s="17"/>
      <c r="G71" s="63"/>
      <c r="H71" s="62"/>
      <c r="I71" s="63">
        <v>3.5</v>
      </c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>
        <v>3.5</v>
      </c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>
        <v>3.5</v>
      </c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61"/>
      <c r="D75" s="61"/>
      <c r="E75" s="62" t="s">
        <v>229</v>
      </c>
      <c r="F75" s="17"/>
      <c r="G75" s="63"/>
      <c r="H75" s="62"/>
      <c r="I75" s="63">
        <v>3.5</v>
      </c>
      <c r="J75" s="64">
        <f>G75*H75*I75</f>
        <v>0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>
        <v>3.5</v>
      </c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>
        <v>3.5</v>
      </c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>
        <v>3.5</v>
      </c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61"/>
      <c r="D80" s="61"/>
      <c r="E80" s="62" t="s">
        <v>153</v>
      </c>
      <c r="F80" s="17"/>
      <c r="G80" s="63"/>
      <c r="H80" s="63"/>
      <c r="I80" s="63">
        <v>3.5</v>
      </c>
      <c r="J80" s="64">
        <f>G80*H80*I80</f>
        <v>0</v>
      </c>
    </row>
    <row r="81" spans="1:10" x14ac:dyDescent="0.3">
      <c r="A81" s="115"/>
      <c r="B81" s="17">
        <v>2</v>
      </c>
      <c r="C81" s="61"/>
      <c r="D81" s="61"/>
      <c r="E81" s="62" t="s">
        <v>153</v>
      </c>
      <c r="F81" s="17"/>
      <c r="G81" s="63"/>
      <c r="H81" s="63"/>
      <c r="I81" s="63">
        <v>3.5</v>
      </c>
      <c r="J81" s="64">
        <f>G81*H81*I81</f>
        <v>0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>
        <v>3.5</v>
      </c>
      <c r="J82" s="64">
        <f>G82*H82*I82</f>
        <v>0</v>
      </c>
    </row>
    <row r="83" spans="1:10" x14ac:dyDescent="0.3">
      <c r="A83" s="115"/>
      <c r="B83" s="16"/>
      <c r="C83" s="61"/>
      <c r="D83" s="61"/>
      <c r="E83" s="62" t="s">
        <v>153</v>
      </c>
      <c r="F83" s="17"/>
      <c r="G83" s="63"/>
      <c r="H83" s="63"/>
      <c r="I83" s="63">
        <v>3.5</v>
      </c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>
        <v>3.5</v>
      </c>
      <c r="J85" s="64">
        <f>G85*H85*I85</f>
        <v>0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>
        <v>3.5</v>
      </c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>
        <v>3.5</v>
      </c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>
        <v>3.5</v>
      </c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61"/>
      <c r="D90" s="61"/>
      <c r="E90" s="62" t="s">
        <v>209</v>
      </c>
      <c r="F90" s="17"/>
      <c r="G90" s="63"/>
      <c r="H90" s="63"/>
      <c r="I90" s="63">
        <v>3.5</v>
      </c>
      <c r="J90" s="64">
        <f>G90*H90*I90</f>
        <v>0</v>
      </c>
    </row>
    <row r="91" spans="1:10" x14ac:dyDescent="0.3">
      <c r="A91" s="116"/>
      <c r="B91" s="17">
        <v>2</v>
      </c>
      <c r="C91" s="61"/>
      <c r="D91" s="61"/>
      <c r="E91" s="62" t="s">
        <v>209</v>
      </c>
      <c r="F91" s="17"/>
      <c r="G91" s="63"/>
      <c r="H91" s="63"/>
      <c r="I91" s="63">
        <v>3.5</v>
      </c>
      <c r="J91" s="64">
        <f>G91*H91*I91</f>
        <v>0</v>
      </c>
    </row>
    <row r="92" spans="1:10" x14ac:dyDescent="0.3">
      <c r="A92" s="116"/>
      <c r="B92" s="18">
        <v>3</v>
      </c>
      <c r="C92" s="61"/>
      <c r="D92" s="61"/>
      <c r="E92" s="62" t="s">
        <v>209</v>
      </c>
      <c r="F92" s="17"/>
      <c r="G92" s="63"/>
      <c r="H92" s="63"/>
      <c r="I92" s="63">
        <v>3.5</v>
      </c>
      <c r="J92" s="64">
        <f>G92*H92*I92</f>
        <v>0</v>
      </c>
    </row>
    <row r="94" spans="1:10" x14ac:dyDescent="0.3">
      <c r="A94" s="116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>
        <v>3.5</v>
      </c>
      <c r="J94" s="64">
        <f>G94*H94*I94</f>
        <v>0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>
        <v>3.5</v>
      </c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>
        <v>3.5</v>
      </c>
      <c r="J96" s="64">
        <f>G96*H96*I96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0:A83"/>
    <mergeCell ref="A85:A88"/>
    <mergeCell ref="A90:A92"/>
    <mergeCell ref="A94:A96"/>
    <mergeCell ref="A44:A53"/>
    <mergeCell ref="A55:A58"/>
    <mergeCell ref="A60:A63"/>
    <mergeCell ref="A65:A68"/>
    <mergeCell ref="A70:A73"/>
    <mergeCell ref="A75:A7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2:R96"/>
  <sheetViews>
    <sheetView topLeftCell="A61" workbookViewId="0">
      <selection activeCell="J83" sqref="J83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307</v>
      </c>
      <c r="B3" s="13">
        <v>1</v>
      </c>
      <c r="C3" s="14" t="s">
        <v>144</v>
      </c>
      <c r="D3" s="14" t="s">
        <v>31</v>
      </c>
      <c r="E3" s="21" t="s">
        <v>149</v>
      </c>
      <c r="F3" s="16">
        <v>636</v>
      </c>
      <c r="G3" s="15">
        <v>20</v>
      </c>
      <c r="H3" s="21">
        <v>0.35</v>
      </c>
      <c r="I3" s="15">
        <v>3.5</v>
      </c>
      <c r="J3" s="19">
        <f>G3*H3*I3</f>
        <v>24.5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61"/>
      <c r="D4" s="61"/>
      <c r="E4" s="62" t="s">
        <v>149</v>
      </c>
      <c r="F4" s="17"/>
      <c r="G4" s="63"/>
      <c r="H4" s="62"/>
      <c r="I4" s="63">
        <v>3.5</v>
      </c>
      <c r="J4" s="64">
        <f>G4*H4*I4</f>
        <v>0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5">
      <c r="A5" s="117"/>
      <c r="B5" s="18">
        <v>3</v>
      </c>
      <c r="C5" s="69"/>
      <c r="D5" s="70"/>
      <c r="E5" s="62" t="s">
        <v>150</v>
      </c>
      <c r="F5" s="17"/>
      <c r="G5" s="63"/>
      <c r="H5" s="62"/>
      <c r="I5" s="63">
        <v>3.5</v>
      </c>
      <c r="J5" s="64">
        <f>G5*H5*I5</f>
        <v>0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">
      <c r="A6" s="117"/>
      <c r="B6" s="16">
        <v>4</v>
      </c>
      <c r="C6" s="61"/>
      <c r="D6" s="61"/>
      <c r="E6" s="62" t="s">
        <v>149</v>
      </c>
      <c r="F6" s="17"/>
      <c r="G6" s="63"/>
      <c r="H6" s="62"/>
      <c r="I6" s="63">
        <v>3.5</v>
      </c>
      <c r="J6" s="64">
        <f>G6*H6*I6</f>
        <v>0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61"/>
      <c r="D7" s="61"/>
      <c r="E7" s="62" t="s">
        <v>149</v>
      </c>
      <c r="F7" s="17"/>
      <c r="G7" s="63"/>
      <c r="H7" s="62"/>
      <c r="I7" s="63">
        <v>3.5</v>
      </c>
      <c r="J7" s="64">
        <f>G7*H7*I7</f>
        <v>0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61"/>
      <c r="D8" s="61"/>
      <c r="E8" s="62" t="s">
        <v>149</v>
      </c>
      <c r="F8" s="17"/>
      <c r="G8" s="63"/>
      <c r="H8" s="62"/>
      <c r="I8" s="63">
        <v>3.5</v>
      </c>
      <c r="J8" s="64">
        <f t="shared" ref="J8:J14" si="0">G8*H8*I8</f>
        <v>0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2"/>
      <c r="I9" s="63">
        <v>3.5</v>
      </c>
      <c r="J9" s="64">
        <f t="shared" si="0"/>
        <v>0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2"/>
      <c r="I10" s="63">
        <v>3.5</v>
      </c>
      <c r="J10" s="64">
        <f t="shared" si="0"/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14" t="s">
        <v>30</v>
      </c>
      <c r="D11" s="14" t="s">
        <v>31</v>
      </c>
      <c r="E11" s="21" t="s">
        <v>149</v>
      </c>
      <c r="F11" s="16">
        <v>598</v>
      </c>
      <c r="G11" s="15">
        <v>7</v>
      </c>
      <c r="H11" s="21">
        <v>0.35</v>
      </c>
      <c r="I11" s="15">
        <v>3.5</v>
      </c>
      <c r="J11" s="19">
        <f t="shared" si="0"/>
        <v>8.5749999999999993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9</v>
      </c>
      <c r="C12" s="14" t="s">
        <v>32</v>
      </c>
      <c r="D12" s="14" t="s">
        <v>31</v>
      </c>
      <c r="E12" s="21" t="s">
        <v>149</v>
      </c>
      <c r="F12" s="16">
        <v>571</v>
      </c>
      <c r="G12" s="15">
        <v>7</v>
      </c>
      <c r="H12" s="21">
        <v>0.35</v>
      </c>
      <c r="I12" s="15">
        <v>3.5</v>
      </c>
      <c r="J12" s="19">
        <f t="shared" si="0"/>
        <v>8.5749999999999993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2"/>
      <c r="I13" s="63">
        <v>3.5</v>
      </c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18</v>
      </c>
      <c r="C14" s="61"/>
      <c r="D14" s="61"/>
      <c r="E14" s="62" t="s">
        <v>149</v>
      </c>
      <c r="F14" s="17"/>
      <c r="G14" s="63"/>
      <c r="H14" s="62"/>
      <c r="I14" s="63">
        <v>3.5</v>
      </c>
      <c r="J14" s="64">
        <f t="shared" si="0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6" t="s">
        <v>311</v>
      </c>
      <c r="B16" s="13">
        <v>1</v>
      </c>
      <c r="C16" s="61"/>
      <c r="D16" s="61"/>
      <c r="E16" s="62" t="s">
        <v>150</v>
      </c>
      <c r="F16" s="17"/>
      <c r="G16" s="63"/>
      <c r="H16" s="63"/>
      <c r="I16" s="63">
        <v>3.5</v>
      </c>
      <c r="J16" s="64">
        <f>G16*H16*I16</f>
        <v>0</v>
      </c>
      <c r="M16" s="7"/>
      <c r="N16" s="8"/>
    </row>
    <row r="17" spans="1:18" ht="15" customHeight="1" x14ac:dyDescent="0.3">
      <c r="A17" s="116"/>
      <c r="B17" s="17">
        <v>2</v>
      </c>
      <c r="C17" s="61"/>
      <c r="D17" s="61"/>
      <c r="E17" s="62" t="s">
        <v>150</v>
      </c>
      <c r="F17" s="17"/>
      <c r="G17" s="63"/>
      <c r="H17" s="63"/>
      <c r="I17" s="63">
        <v>3.5</v>
      </c>
      <c r="J17" s="64">
        <f>G17*H17*I17</f>
        <v>0</v>
      </c>
      <c r="M17" s="7"/>
      <c r="N17" s="8"/>
    </row>
    <row r="18" spans="1:18" ht="15" customHeight="1" x14ac:dyDescent="0.3">
      <c r="A18" s="116"/>
      <c r="B18" s="18">
        <v>3</v>
      </c>
      <c r="C18" s="14" t="s">
        <v>145</v>
      </c>
      <c r="D18" s="14" t="s">
        <v>31</v>
      </c>
      <c r="E18" s="21" t="s">
        <v>150</v>
      </c>
      <c r="F18" s="16">
        <v>477</v>
      </c>
      <c r="G18" s="15">
        <v>14</v>
      </c>
      <c r="H18" s="15">
        <v>0.17499999999999999</v>
      </c>
      <c r="I18" s="15">
        <v>3.5</v>
      </c>
      <c r="J18" s="19">
        <f>G18*H18*I18</f>
        <v>8.5749999999999993</v>
      </c>
      <c r="M18" s="7"/>
      <c r="N18" s="8"/>
    </row>
    <row r="19" spans="1:18" ht="15" customHeight="1" x14ac:dyDescent="0.3">
      <c r="A19" s="116"/>
      <c r="B19" s="16">
        <v>5</v>
      </c>
      <c r="C19" s="14" t="s">
        <v>53</v>
      </c>
      <c r="D19" s="14" t="s">
        <v>173</v>
      </c>
      <c r="E19" s="21" t="s">
        <v>150</v>
      </c>
      <c r="F19" s="16">
        <v>596</v>
      </c>
      <c r="G19" s="15">
        <v>10</v>
      </c>
      <c r="H19" s="15">
        <v>0.17499999999999999</v>
      </c>
      <c r="I19" s="15">
        <v>3.5</v>
      </c>
      <c r="J19" s="19">
        <f>G19*H19*I19</f>
        <v>6.125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6" t="s">
        <v>308</v>
      </c>
      <c r="B21" s="16">
        <v>6</v>
      </c>
      <c r="C21" s="14" t="s">
        <v>192</v>
      </c>
      <c r="D21" s="14" t="s">
        <v>191</v>
      </c>
      <c r="E21" s="21" t="s">
        <v>157</v>
      </c>
      <c r="F21" s="16">
        <v>584</v>
      </c>
      <c r="G21" s="15">
        <v>9.5</v>
      </c>
      <c r="H21" s="15">
        <v>0.17499999999999999</v>
      </c>
      <c r="I21" s="15">
        <v>3.5</v>
      </c>
      <c r="J21" s="19">
        <f t="shared" ref="J21:J26" si="1">G21*H21*I21</f>
        <v>5.8187499999999996</v>
      </c>
      <c r="M21" s="7"/>
      <c r="N21" s="8"/>
    </row>
    <row r="22" spans="1:18" ht="15" customHeight="1" x14ac:dyDescent="0.3">
      <c r="A22" s="116"/>
      <c r="B22" s="16">
        <v>6</v>
      </c>
      <c r="C22" s="14" t="s">
        <v>85</v>
      </c>
      <c r="D22" s="14" t="s">
        <v>109</v>
      </c>
      <c r="E22" s="21" t="s">
        <v>157</v>
      </c>
      <c r="F22" s="16">
        <v>574</v>
      </c>
      <c r="G22" s="15">
        <v>9.5</v>
      </c>
      <c r="H22" s="15">
        <v>0.17499999999999999</v>
      </c>
      <c r="I22" s="15">
        <v>3.5</v>
      </c>
      <c r="J22" s="19">
        <f t="shared" si="1"/>
        <v>5.8187499999999996</v>
      </c>
      <c r="M22" s="7"/>
      <c r="N22" s="8"/>
    </row>
    <row r="23" spans="1:18" ht="15" customHeight="1" x14ac:dyDescent="0.3">
      <c r="A23" s="116"/>
      <c r="B23" s="16">
        <v>7</v>
      </c>
      <c r="C23" s="61"/>
      <c r="D23" s="61"/>
      <c r="E23" s="62" t="s">
        <v>157</v>
      </c>
      <c r="F23" s="17"/>
      <c r="G23" s="63"/>
      <c r="H23" s="63"/>
      <c r="I23" s="63">
        <v>3.5</v>
      </c>
      <c r="J23" s="64">
        <f t="shared" si="1"/>
        <v>0</v>
      </c>
      <c r="M23" s="7"/>
      <c r="N23" s="8"/>
    </row>
    <row r="24" spans="1:18" ht="15" customHeight="1" x14ac:dyDescent="0.3">
      <c r="A24" s="116"/>
      <c r="B24" s="16">
        <v>8</v>
      </c>
      <c r="C24" s="14" t="s">
        <v>198</v>
      </c>
      <c r="D24" s="14" t="s">
        <v>138</v>
      </c>
      <c r="E24" s="21" t="s">
        <v>157</v>
      </c>
      <c r="F24" s="16">
        <v>583</v>
      </c>
      <c r="G24" s="15">
        <v>8.5</v>
      </c>
      <c r="H24" s="15">
        <v>0.17499999999999999</v>
      </c>
      <c r="I24" s="15">
        <v>3.5</v>
      </c>
      <c r="J24" s="19">
        <f t="shared" si="1"/>
        <v>5.2062499999999989</v>
      </c>
      <c r="M24" s="7"/>
      <c r="N24" s="8"/>
    </row>
    <row r="25" spans="1:18" ht="15" customHeight="1" x14ac:dyDescent="0.3">
      <c r="A25" s="116"/>
      <c r="B25" s="16">
        <v>10</v>
      </c>
      <c r="C25" s="14" t="s">
        <v>272</v>
      </c>
      <c r="D25" s="14" t="s">
        <v>31</v>
      </c>
      <c r="E25" s="21" t="s">
        <v>157</v>
      </c>
      <c r="F25" s="16">
        <v>571</v>
      </c>
      <c r="G25" s="15">
        <v>4</v>
      </c>
      <c r="H25" s="15">
        <v>0.17499999999999999</v>
      </c>
      <c r="I25" s="15">
        <v>3.5</v>
      </c>
      <c r="J25" s="19">
        <f t="shared" si="1"/>
        <v>2.4499999999999997</v>
      </c>
      <c r="M25" s="7"/>
      <c r="N25" s="8"/>
    </row>
    <row r="26" spans="1:18" ht="15" customHeight="1" x14ac:dyDescent="0.3">
      <c r="A26" s="116"/>
      <c r="B26" s="16">
        <v>11</v>
      </c>
      <c r="C26" s="14" t="s">
        <v>147</v>
      </c>
      <c r="D26" s="14" t="s">
        <v>181</v>
      </c>
      <c r="E26" s="21" t="s">
        <v>157</v>
      </c>
      <c r="F26" s="16">
        <v>462</v>
      </c>
      <c r="G26" s="15">
        <v>4</v>
      </c>
      <c r="H26" s="15">
        <v>0.17499999999999999</v>
      </c>
      <c r="I26" s="15">
        <v>3.5</v>
      </c>
      <c r="J26" s="19">
        <f t="shared" si="1"/>
        <v>2.4499999999999997</v>
      </c>
      <c r="M26" s="7"/>
      <c r="N26" s="8"/>
    </row>
    <row r="27" spans="1:18" ht="15" customHeight="1" x14ac:dyDescent="0.3"/>
    <row r="28" spans="1:18" ht="15" customHeight="1" x14ac:dyDescent="0.3">
      <c r="A28" s="116" t="s">
        <v>309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>
        <v>3.5</v>
      </c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>
        <v>3.5</v>
      </c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>
        <v>3.5</v>
      </c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>
        <v>8</v>
      </c>
      <c r="C31" s="14" t="s">
        <v>67</v>
      </c>
      <c r="D31" s="14" t="s">
        <v>68</v>
      </c>
      <c r="E31" s="21" t="s">
        <v>155</v>
      </c>
      <c r="F31" s="16">
        <v>545</v>
      </c>
      <c r="G31" s="15">
        <v>8.5</v>
      </c>
      <c r="H31" s="15">
        <v>0.17499999999999999</v>
      </c>
      <c r="I31" s="15">
        <v>3.5</v>
      </c>
      <c r="J31" s="19">
        <f>G31*H31*I31</f>
        <v>5.2062499999999989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21" t="s">
        <v>306</v>
      </c>
      <c r="B33" s="13">
        <v>1</v>
      </c>
      <c r="C33" s="71"/>
      <c r="D33" s="61"/>
      <c r="E33" s="62"/>
      <c r="F33" s="62"/>
      <c r="G33" s="63"/>
      <c r="H33" s="62"/>
      <c r="I33" s="63">
        <v>2</v>
      </c>
      <c r="J33" s="64">
        <f t="shared" ref="J33:J38" si="2">G33*H33*I33</f>
        <v>0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21"/>
      <c r="B34" s="17">
        <v>2</v>
      </c>
      <c r="C34" s="61"/>
      <c r="D34" s="61"/>
      <c r="E34" s="62"/>
      <c r="F34" s="62"/>
      <c r="G34" s="63"/>
      <c r="H34" s="62"/>
      <c r="I34" s="63">
        <v>2</v>
      </c>
      <c r="J34" s="64">
        <f t="shared" si="2"/>
        <v>0</v>
      </c>
      <c r="M34" s="5"/>
      <c r="N34" s="5"/>
      <c r="O34" s="5"/>
      <c r="P34" s="56"/>
      <c r="Q34" s="58"/>
      <c r="R34" s="57"/>
    </row>
    <row r="35" spans="1:18" ht="15" customHeight="1" x14ac:dyDescent="0.3">
      <c r="A35" s="121"/>
      <c r="B35" s="18">
        <v>3</v>
      </c>
      <c r="C35" s="61"/>
      <c r="D35" s="61"/>
      <c r="E35" s="62"/>
      <c r="F35" s="17"/>
      <c r="G35" s="63"/>
      <c r="H35" s="62"/>
      <c r="I35" s="63">
        <v>2</v>
      </c>
      <c r="J35" s="64">
        <f t="shared" si="2"/>
        <v>0</v>
      </c>
      <c r="M35" s="5"/>
      <c r="N35" s="5"/>
      <c r="O35" s="5"/>
      <c r="P35" s="56"/>
      <c r="Q35" s="58"/>
      <c r="R35" s="57"/>
    </row>
    <row r="36" spans="1:18" ht="15" customHeight="1" x14ac:dyDescent="0.3">
      <c r="A36" s="121"/>
      <c r="B36" s="16">
        <v>4</v>
      </c>
      <c r="C36" s="61"/>
      <c r="D36" s="61"/>
      <c r="E36" s="62"/>
      <c r="F36" s="17"/>
      <c r="G36" s="63"/>
      <c r="H36" s="62"/>
      <c r="I36" s="63">
        <v>2</v>
      </c>
      <c r="J36" s="64">
        <f t="shared" si="2"/>
        <v>0</v>
      </c>
      <c r="M36" s="5"/>
      <c r="N36" s="5"/>
      <c r="O36" s="5"/>
      <c r="P36" s="56"/>
      <c r="Q36" s="58"/>
      <c r="R36" s="57"/>
    </row>
    <row r="37" spans="1:18" ht="15" customHeight="1" x14ac:dyDescent="0.3">
      <c r="A37" s="121"/>
      <c r="B37" s="16">
        <v>5</v>
      </c>
      <c r="C37" s="61"/>
      <c r="D37" s="61"/>
      <c r="E37" s="62"/>
      <c r="F37" s="17"/>
      <c r="G37" s="63"/>
      <c r="H37" s="62"/>
      <c r="I37" s="63">
        <v>2</v>
      </c>
      <c r="J37" s="64">
        <f t="shared" si="2"/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21"/>
      <c r="B38" s="16">
        <v>6</v>
      </c>
      <c r="C38" s="61"/>
      <c r="D38" s="61"/>
      <c r="E38" s="62"/>
      <c r="F38" s="17"/>
      <c r="G38" s="63"/>
      <c r="H38" s="62"/>
      <c r="I38" s="63">
        <v>2</v>
      </c>
      <c r="J38" s="64">
        <f t="shared" si="2"/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>
        <v>2</v>
      </c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>
        <v>2</v>
      </c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>
        <v>2</v>
      </c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310</v>
      </c>
      <c r="B44" s="13">
        <v>1</v>
      </c>
      <c r="C44" s="61"/>
      <c r="D44" s="61"/>
      <c r="E44" s="62" t="s">
        <v>148</v>
      </c>
      <c r="F44" s="17"/>
      <c r="G44" s="63"/>
      <c r="H44" s="62"/>
      <c r="I44" s="63">
        <v>3.5</v>
      </c>
      <c r="J44" s="64">
        <f t="shared" ref="J44:J53" si="3">G44*H44*I44</f>
        <v>0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61"/>
      <c r="D45" s="61"/>
      <c r="E45" s="62" t="s">
        <v>148</v>
      </c>
      <c r="F45" s="17"/>
      <c r="G45" s="63"/>
      <c r="H45" s="62"/>
      <c r="I45" s="63">
        <v>3.5</v>
      </c>
      <c r="J45" s="64"/>
    </row>
    <row r="46" spans="1:18" ht="15" customHeight="1" x14ac:dyDescent="0.3">
      <c r="A46" s="117"/>
      <c r="B46" s="18">
        <v>3</v>
      </c>
      <c r="C46" s="61"/>
      <c r="D46" s="61"/>
      <c r="E46" s="62" t="s">
        <v>148</v>
      </c>
      <c r="F46" s="17"/>
      <c r="G46" s="63"/>
      <c r="H46" s="62"/>
      <c r="I46" s="63">
        <v>3.5</v>
      </c>
      <c r="J46" s="64">
        <f t="shared" si="3"/>
        <v>0</v>
      </c>
    </row>
    <row r="47" spans="1:18" ht="15" customHeight="1" x14ac:dyDescent="0.3">
      <c r="A47" s="117"/>
      <c r="B47" s="16">
        <v>4</v>
      </c>
      <c r="C47" s="61"/>
      <c r="D47" s="61"/>
      <c r="E47" s="62" t="s">
        <v>148</v>
      </c>
      <c r="F47" s="17"/>
      <c r="G47" s="63"/>
      <c r="H47" s="62"/>
      <c r="I47" s="63">
        <v>3.5</v>
      </c>
      <c r="J47" s="64">
        <f t="shared" si="3"/>
        <v>0</v>
      </c>
    </row>
    <row r="48" spans="1:18" ht="15" customHeight="1" x14ac:dyDescent="0.3">
      <c r="A48" s="117"/>
      <c r="B48" s="16">
        <v>5</v>
      </c>
      <c r="C48" s="50" t="s">
        <v>113</v>
      </c>
      <c r="D48" s="50" t="s">
        <v>88</v>
      </c>
      <c r="E48" s="21" t="s">
        <v>185</v>
      </c>
      <c r="F48" s="16">
        <v>684</v>
      </c>
      <c r="G48" s="15">
        <v>10</v>
      </c>
      <c r="H48" s="21">
        <v>0.17499999999999999</v>
      </c>
      <c r="I48" s="15">
        <v>3.5</v>
      </c>
      <c r="J48" s="19">
        <f t="shared" si="3"/>
        <v>6.125</v>
      </c>
    </row>
    <row r="49" spans="1:10" ht="15" customHeight="1" x14ac:dyDescent="0.3">
      <c r="A49" s="117"/>
      <c r="B49" s="16">
        <v>6</v>
      </c>
      <c r="C49" s="61"/>
      <c r="D49" s="61"/>
      <c r="E49" s="62" t="s">
        <v>148</v>
      </c>
      <c r="F49" s="17"/>
      <c r="G49" s="63"/>
      <c r="H49" s="62"/>
      <c r="I49" s="63">
        <v>3.5</v>
      </c>
      <c r="J49" s="64">
        <f t="shared" si="3"/>
        <v>0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>
        <v>3.5</v>
      </c>
      <c r="J50" s="64">
        <f t="shared" si="3"/>
        <v>0</v>
      </c>
    </row>
    <row r="51" spans="1:10" ht="15" customHeight="1" x14ac:dyDescent="0.3">
      <c r="A51" s="117"/>
      <c r="B51" s="16">
        <v>8</v>
      </c>
      <c r="C51" s="61"/>
      <c r="D51" s="61"/>
      <c r="E51" s="62"/>
      <c r="F51" s="17"/>
      <c r="G51" s="63"/>
      <c r="H51" s="62"/>
      <c r="I51" s="63">
        <v>3.5</v>
      </c>
      <c r="J51" s="64">
        <f t="shared" si="3"/>
        <v>0</v>
      </c>
    </row>
    <row r="52" spans="1:10" ht="15" customHeight="1" x14ac:dyDescent="0.3">
      <c r="A52" s="117"/>
      <c r="B52" s="16">
        <v>9</v>
      </c>
      <c r="C52" s="61"/>
      <c r="D52" s="61"/>
      <c r="E52" s="62" t="s">
        <v>148</v>
      </c>
      <c r="F52" s="17"/>
      <c r="G52" s="63"/>
      <c r="H52" s="63"/>
      <c r="I52" s="63">
        <v>3.5</v>
      </c>
      <c r="J52" s="64">
        <f t="shared" si="3"/>
        <v>0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>
        <v>3.5</v>
      </c>
      <c r="J53" s="64">
        <f t="shared" si="3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61"/>
      <c r="D55" s="61"/>
      <c r="E55" s="62" t="s">
        <v>185</v>
      </c>
      <c r="F55" s="17"/>
      <c r="G55" s="63"/>
      <c r="H55" s="62"/>
      <c r="I55" s="63">
        <v>3.5</v>
      </c>
      <c r="J55" s="64">
        <f>G55*H55*I55</f>
        <v>0</v>
      </c>
    </row>
    <row r="56" spans="1:10" ht="15" customHeight="1" x14ac:dyDescent="0.3">
      <c r="A56" s="118"/>
      <c r="B56" s="17">
        <v>2</v>
      </c>
      <c r="C56" s="61"/>
      <c r="D56" s="61"/>
      <c r="E56" s="62" t="s">
        <v>185</v>
      </c>
      <c r="F56" s="17"/>
      <c r="G56" s="63"/>
      <c r="H56" s="63"/>
      <c r="I56" s="63">
        <v>3.5</v>
      </c>
      <c r="J56" s="64">
        <f>G56*H56*I56</f>
        <v>0</v>
      </c>
    </row>
    <row r="57" spans="1:10" x14ac:dyDescent="0.3">
      <c r="A57" s="118"/>
      <c r="B57" s="18">
        <v>3</v>
      </c>
      <c r="C57" s="61"/>
      <c r="D57" s="61"/>
      <c r="E57" s="62" t="s">
        <v>185</v>
      </c>
      <c r="F57" s="17"/>
      <c r="G57" s="63"/>
      <c r="H57" s="63"/>
      <c r="I57" s="63">
        <v>3.5</v>
      </c>
      <c r="J57" s="64">
        <f>G57*H57*I57</f>
        <v>0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>
        <v>3.5</v>
      </c>
      <c r="J58" s="64">
        <f>G58*H58*I58</f>
        <v>0</v>
      </c>
    </row>
    <row r="60" spans="1:10" x14ac:dyDescent="0.3">
      <c r="A60" s="116" t="s">
        <v>297</v>
      </c>
      <c r="B60" s="13">
        <v>1</v>
      </c>
      <c r="C60" s="14" t="s">
        <v>81</v>
      </c>
      <c r="D60" s="36" t="s">
        <v>82</v>
      </c>
      <c r="E60" s="21" t="s">
        <v>156</v>
      </c>
      <c r="F60" s="16">
        <v>670</v>
      </c>
      <c r="G60" s="15">
        <v>20</v>
      </c>
      <c r="H60" s="15">
        <v>0.13125000000000001</v>
      </c>
      <c r="I60" s="15">
        <v>3.5</v>
      </c>
      <c r="J60" s="19">
        <f>G60*H60*I60</f>
        <v>9.1875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>
        <v>3.5</v>
      </c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>
        <v>3.5</v>
      </c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>
        <v>3.5</v>
      </c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>
        <v>3.5</v>
      </c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>
        <v>3.5</v>
      </c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>
        <v>3.5</v>
      </c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>
        <v>3.5</v>
      </c>
      <c r="J68" s="64">
        <f>G68*H68*I68</f>
        <v>0</v>
      </c>
    </row>
    <row r="70" spans="1:10" x14ac:dyDescent="0.3">
      <c r="A70" s="121" t="s">
        <v>228</v>
      </c>
      <c r="B70" s="13">
        <v>1</v>
      </c>
      <c r="C70" s="61"/>
      <c r="D70" s="61"/>
      <c r="E70" s="62" t="s">
        <v>162</v>
      </c>
      <c r="F70" s="17"/>
      <c r="G70" s="63"/>
      <c r="H70" s="62"/>
      <c r="I70" s="63">
        <v>2</v>
      </c>
      <c r="J70" s="64">
        <f>G70*H70*I70</f>
        <v>0</v>
      </c>
    </row>
    <row r="71" spans="1:10" ht="15" customHeight="1" x14ac:dyDescent="0.3">
      <c r="A71" s="121"/>
      <c r="B71" s="17">
        <v>2</v>
      </c>
      <c r="C71" s="61"/>
      <c r="D71" s="61"/>
      <c r="E71" s="62" t="s">
        <v>162</v>
      </c>
      <c r="F71" s="17"/>
      <c r="G71" s="63"/>
      <c r="H71" s="62"/>
      <c r="I71" s="63">
        <v>2</v>
      </c>
      <c r="J71" s="64">
        <f>G71*H71*I71</f>
        <v>0</v>
      </c>
    </row>
    <row r="72" spans="1:10" ht="15" customHeight="1" x14ac:dyDescent="0.3">
      <c r="A72" s="121"/>
      <c r="B72" s="18">
        <v>3</v>
      </c>
      <c r="C72" s="61"/>
      <c r="D72" s="61"/>
      <c r="E72" s="62" t="s">
        <v>162</v>
      </c>
      <c r="F72" s="17"/>
      <c r="G72" s="63"/>
      <c r="H72" s="63"/>
      <c r="I72" s="63">
        <v>2</v>
      </c>
      <c r="J72" s="64">
        <f>G72*H72*I72</f>
        <v>0</v>
      </c>
    </row>
    <row r="73" spans="1:10" ht="15" customHeight="1" x14ac:dyDescent="0.3">
      <c r="A73" s="121"/>
      <c r="B73" s="16">
        <v>4</v>
      </c>
      <c r="C73" s="61"/>
      <c r="D73" s="61"/>
      <c r="E73" s="62" t="s">
        <v>162</v>
      </c>
      <c r="F73" s="17"/>
      <c r="G73" s="63"/>
      <c r="H73" s="63"/>
      <c r="I73" s="63">
        <v>2</v>
      </c>
      <c r="J73" s="64">
        <f>G73*H73*I73</f>
        <v>0</v>
      </c>
    </row>
    <row r="75" spans="1:10" x14ac:dyDescent="0.3">
      <c r="A75" s="121" t="s">
        <v>227</v>
      </c>
      <c r="B75" s="13">
        <v>1</v>
      </c>
      <c r="C75" s="61"/>
      <c r="D75" s="61"/>
      <c r="E75" s="62" t="s">
        <v>229</v>
      </c>
      <c r="F75" s="17"/>
      <c r="G75" s="63"/>
      <c r="H75" s="62"/>
      <c r="I75" s="63">
        <v>2</v>
      </c>
      <c r="J75" s="64">
        <f>G75*H75*I75</f>
        <v>0</v>
      </c>
    </row>
    <row r="76" spans="1:10" x14ac:dyDescent="0.3">
      <c r="A76" s="121"/>
      <c r="B76" s="17">
        <v>2</v>
      </c>
      <c r="C76" s="61"/>
      <c r="D76" s="61"/>
      <c r="E76" s="62" t="s">
        <v>229</v>
      </c>
      <c r="F76" s="17"/>
      <c r="G76" s="63"/>
      <c r="H76" s="62"/>
      <c r="I76" s="63">
        <v>2</v>
      </c>
      <c r="J76" s="64">
        <f>G76*H76*I76</f>
        <v>0</v>
      </c>
    </row>
    <row r="77" spans="1:10" x14ac:dyDescent="0.3">
      <c r="A77" s="121"/>
      <c r="B77" s="18">
        <v>3</v>
      </c>
      <c r="C77" s="61"/>
      <c r="D77" s="61"/>
      <c r="E77" s="62" t="s">
        <v>229</v>
      </c>
      <c r="F77" s="17"/>
      <c r="G77" s="63"/>
      <c r="H77" s="63"/>
      <c r="I77" s="63">
        <v>2</v>
      </c>
      <c r="J77" s="64">
        <f>G77*H77*I77</f>
        <v>0</v>
      </c>
    </row>
    <row r="78" spans="1:10" x14ac:dyDescent="0.3">
      <c r="A78" s="121"/>
      <c r="B78" s="16">
        <v>4</v>
      </c>
      <c r="C78" s="61"/>
      <c r="D78" s="61"/>
      <c r="E78" s="62" t="s">
        <v>229</v>
      </c>
      <c r="F78" s="17"/>
      <c r="G78" s="63"/>
      <c r="H78" s="63"/>
      <c r="I78" s="63">
        <v>2</v>
      </c>
      <c r="J78" s="64">
        <f>G78*H78*I78</f>
        <v>0</v>
      </c>
    </row>
    <row r="80" spans="1:10" x14ac:dyDescent="0.3">
      <c r="A80" s="119" t="s">
        <v>343</v>
      </c>
      <c r="B80" s="13">
        <v>1</v>
      </c>
      <c r="C80" s="61"/>
      <c r="D80" s="61"/>
      <c r="E80" s="62" t="s">
        <v>153</v>
      </c>
      <c r="F80" s="17"/>
      <c r="G80" s="63"/>
      <c r="H80" s="63"/>
      <c r="I80" s="63">
        <v>2</v>
      </c>
      <c r="J80" s="64">
        <f>G80*H80*I80</f>
        <v>0</v>
      </c>
    </row>
    <row r="81" spans="1:10" x14ac:dyDescent="0.3">
      <c r="A81" s="119"/>
      <c r="B81" s="17">
        <v>2</v>
      </c>
      <c r="C81" s="61"/>
      <c r="D81" s="61"/>
      <c r="E81" s="62" t="s">
        <v>153</v>
      </c>
      <c r="F81" s="17"/>
      <c r="G81" s="63"/>
      <c r="H81" s="63"/>
      <c r="I81" s="63">
        <v>2</v>
      </c>
      <c r="J81" s="64">
        <f>G81*H81*I81</f>
        <v>0</v>
      </c>
    </row>
    <row r="82" spans="1:10" x14ac:dyDescent="0.3">
      <c r="A82" s="119"/>
      <c r="B82" s="18">
        <v>3</v>
      </c>
      <c r="C82" s="61"/>
      <c r="D82" s="61"/>
      <c r="E82" s="62" t="s">
        <v>153</v>
      </c>
      <c r="F82" s="17"/>
      <c r="G82" s="63"/>
      <c r="H82" s="63"/>
      <c r="I82" s="63">
        <v>2</v>
      </c>
      <c r="J82" s="64">
        <f>G82*H82*I82</f>
        <v>0</v>
      </c>
    </row>
    <row r="83" spans="1:10" x14ac:dyDescent="0.3">
      <c r="A83" s="119"/>
      <c r="B83" s="16">
        <v>8</v>
      </c>
      <c r="C83" s="14" t="s">
        <v>261</v>
      </c>
      <c r="D83" s="14" t="s">
        <v>262</v>
      </c>
      <c r="E83" s="21" t="s">
        <v>153</v>
      </c>
      <c r="F83" s="16">
        <v>433</v>
      </c>
      <c r="G83" s="15">
        <v>8.5</v>
      </c>
      <c r="H83" s="15">
        <v>0.17499999999999999</v>
      </c>
      <c r="I83" s="15">
        <v>2</v>
      </c>
      <c r="J83" s="19">
        <f>G83*H83*I83</f>
        <v>2.9749999999999996</v>
      </c>
    </row>
    <row r="85" spans="1:10" x14ac:dyDescent="0.3">
      <c r="A85" s="120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>
        <v>2</v>
      </c>
      <c r="J85" s="64">
        <f>G85*H85*I85</f>
        <v>0</v>
      </c>
    </row>
    <row r="86" spans="1:10" x14ac:dyDescent="0.3">
      <c r="A86" s="120"/>
      <c r="B86" s="17">
        <v>2</v>
      </c>
      <c r="C86" s="61"/>
      <c r="D86" s="61"/>
      <c r="E86" s="62" t="s">
        <v>207</v>
      </c>
      <c r="F86" s="17"/>
      <c r="G86" s="63"/>
      <c r="H86" s="63"/>
      <c r="I86" s="63">
        <v>2</v>
      </c>
      <c r="J86" s="64">
        <f>G86*H86*I86</f>
        <v>0</v>
      </c>
    </row>
    <row r="87" spans="1:10" x14ac:dyDescent="0.3">
      <c r="A87" s="120"/>
      <c r="B87" s="18">
        <v>3</v>
      </c>
      <c r="C87" s="61"/>
      <c r="D87" s="61"/>
      <c r="E87" s="62" t="s">
        <v>207</v>
      </c>
      <c r="F87" s="17"/>
      <c r="G87" s="63"/>
      <c r="H87" s="63"/>
      <c r="I87" s="63">
        <v>2</v>
      </c>
      <c r="J87" s="64">
        <f>G87*H87*I87</f>
        <v>0</v>
      </c>
    </row>
    <row r="88" spans="1:10" x14ac:dyDescent="0.3">
      <c r="A88" s="120"/>
      <c r="B88" s="16"/>
      <c r="C88" s="61"/>
      <c r="D88" s="61"/>
      <c r="E88" s="62" t="s">
        <v>207</v>
      </c>
      <c r="F88" s="17"/>
      <c r="G88" s="63"/>
      <c r="H88" s="63"/>
      <c r="I88" s="63">
        <v>2</v>
      </c>
      <c r="J88" s="64">
        <f>G88*H88*I88</f>
        <v>0</v>
      </c>
    </row>
    <row r="90" spans="1:10" x14ac:dyDescent="0.3">
      <c r="A90" s="121" t="s">
        <v>208</v>
      </c>
      <c r="B90" s="13">
        <v>1</v>
      </c>
      <c r="C90" s="61"/>
      <c r="D90" s="61"/>
      <c r="E90" s="62" t="s">
        <v>209</v>
      </c>
      <c r="F90" s="17"/>
      <c r="G90" s="63"/>
      <c r="H90" s="63"/>
      <c r="I90" s="63">
        <v>2</v>
      </c>
      <c r="J90" s="64">
        <f>G90*H90*I90</f>
        <v>0</v>
      </c>
    </row>
    <row r="91" spans="1:10" x14ac:dyDescent="0.3">
      <c r="A91" s="121"/>
      <c r="B91" s="17">
        <v>2</v>
      </c>
      <c r="C91" s="61"/>
      <c r="D91" s="61"/>
      <c r="E91" s="62" t="s">
        <v>209</v>
      </c>
      <c r="F91" s="17"/>
      <c r="G91" s="63"/>
      <c r="H91" s="63"/>
      <c r="I91" s="63">
        <v>2</v>
      </c>
      <c r="J91" s="64">
        <f>G91*H91*I91</f>
        <v>0</v>
      </c>
    </row>
    <row r="92" spans="1:10" x14ac:dyDescent="0.3">
      <c r="A92" s="121"/>
      <c r="B92" s="18">
        <v>3</v>
      </c>
      <c r="C92" s="61"/>
      <c r="D92" s="61"/>
      <c r="E92" s="62" t="s">
        <v>209</v>
      </c>
      <c r="F92" s="17"/>
      <c r="G92" s="63"/>
      <c r="H92" s="63"/>
      <c r="I92" s="63">
        <v>2</v>
      </c>
      <c r="J92" s="64">
        <f>G92*H92*I92</f>
        <v>0</v>
      </c>
    </row>
    <row r="94" spans="1:10" x14ac:dyDescent="0.3">
      <c r="A94" s="121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>
        <v>2</v>
      </c>
      <c r="J94" s="64">
        <f>G94*H94*I94</f>
        <v>0</v>
      </c>
    </row>
    <row r="95" spans="1:10" x14ac:dyDescent="0.3">
      <c r="A95" s="121"/>
      <c r="B95" s="17">
        <v>2</v>
      </c>
      <c r="C95" s="61"/>
      <c r="D95" s="61"/>
      <c r="E95" s="62" t="s">
        <v>240</v>
      </c>
      <c r="F95" s="17"/>
      <c r="G95" s="63"/>
      <c r="H95" s="63"/>
      <c r="I95" s="63">
        <v>2</v>
      </c>
      <c r="J95" s="64">
        <f>G95*H95*I95</f>
        <v>0</v>
      </c>
    </row>
    <row r="96" spans="1:10" x14ac:dyDescent="0.3">
      <c r="A96" s="121"/>
      <c r="B96" s="18">
        <v>3</v>
      </c>
      <c r="C96" s="61"/>
      <c r="D96" s="61"/>
      <c r="E96" s="62" t="s">
        <v>240</v>
      </c>
      <c r="F96" s="17"/>
      <c r="G96" s="63"/>
      <c r="H96" s="63"/>
      <c r="I96" s="63">
        <v>2</v>
      </c>
      <c r="J96" s="64">
        <f>G96*H96*I96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0:A83"/>
    <mergeCell ref="A85:A88"/>
    <mergeCell ref="A90:A92"/>
    <mergeCell ref="A94:A96"/>
    <mergeCell ref="A44:A53"/>
    <mergeCell ref="A55:A58"/>
    <mergeCell ref="A60:A63"/>
    <mergeCell ref="A65:A68"/>
    <mergeCell ref="A70:A73"/>
    <mergeCell ref="A75:A7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131"/>
  <sheetViews>
    <sheetView topLeftCell="A101" workbookViewId="0">
      <selection activeCell="D135" sqref="D135:D136"/>
    </sheetView>
  </sheetViews>
  <sheetFormatPr defaultRowHeight="14.4" x14ac:dyDescent="0.3"/>
  <cols>
    <col min="2" max="2" width="24.88671875" customWidth="1"/>
    <col min="3" max="3" width="32.6640625" bestFit="1" customWidth="1"/>
    <col min="5" max="5" width="12.109375" customWidth="1"/>
    <col min="6" max="6" width="13.109375" customWidth="1"/>
    <col min="8" max="8" width="10.6640625" customWidth="1"/>
    <col min="9" max="9" width="10.5546875" customWidth="1"/>
    <col min="23" max="23" width="19.88671875" bestFit="1" customWidth="1"/>
  </cols>
  <sheetData>
    <row r="2" spans="1:30" ht="13.5" customHeight="1" x14ac:dyDescent="0.3"/>
    <row r="3" spans="1:30" ht="24" x14ac:dyDescent="0.3">
      <c r="B3" s="20" t="s">
        <v>59</v>
      </c>
      <c r="C3" s="20" t="s">
        <v>60</v>
      </c>
      <c r="D3" s="20" t="s">
        <v>86</v>
      </c>
      <c r="E3" s="25" t="s">
        <v>124</v>
      </c>
      <c r="F3" s="27" t="s">
        <v>312</v>
      </c>
      <c r="G3" s="25" t="s">
        <v>127</v>
      </c>
      <c r="H3" s="25" t="s">
        <v>313</v>
      </c>
      <c r="I3" s="26" t="s">
        <v>314</v>
      </c>
      <c r="J3" s="26" t="s">
        <v>315</v>
      </c>
      <c r="K3" s="27" t="s">
        <v>129</v>
      </c>
      <c r="L3" s="27" t="s">
        <v>316</v>
      </c>
      <c r="M3" s="27" t="s">
        <v>132</v>
      </c>
      <c r="N3" s="27" t="s">
        <v>317</v>
      </c>
      <c r="O3" s="28" t="s">
        <v>25</v>
      </c>
      <c r="P3" s="20" t="s">
        <v>78</v>
      </c>
      <c r="V3" s="22"/>
      <c r="W3" s="23"/>
      <c r="X3" s="23"/>
      <c r="Y3" s="8"/>
      <c r="Z3" s="22"/>
      <c r="AD3" s="24"/>
    </row>
    <row r="4" spans="1:30" ht="15" customHeight="1" x14ac:dyDescent="0.3">
      <c r="A4" s="29" t="s">
        <v>94</v>
      </c>
      <c r="B4" s="50" t="s">
        <v>123</v>
      </c>
      <c r="C4" s="50" t="s">
        <v>31</v>
      </c>
      <c r="D4" s="51" t="s">
        <v>149</v>
      </c>
      <c r="E4" s="49">
        <f>'MISZ - PÁLYA évadnyitó 2023'!$J$5</f>
        <v>3.6750000000000003</v>
      </c>
      <c r="F4" s="49">
        <f>'MISZ - MALÉV Kupa 2023 CEC II'!$J$3</f>
        <v>14.699999999999998</v>
      </c>
      <c r="G4" s="87"/>
      <c r="H4" s="48">
        <f>' XV Palota kupa BP 2023'!$J$3</f>
        <v>7</v>
      </c>
      <c r="I4" s="75"/>
      <c r="J4" s="87"/>
      <c r="K4" s="48">
        <f>'CEC I'!$J$8</f>
        <v>11.637499999999999</v>
      </c>
      <c r="L4" s="75"/>
      <c r="M4" s="49">
        <f>'CEC IV'!$J$6</f>
        <v>14.699999999999998</v>
      </c>
      <c r="N4" s="49">
        <f>'CEC V'!$J$3</f>
        <v>24.5</v>
      </c>
      <c r="O4" s="48">
        <f>'2023 OB'!$J$3</f>
        <v>10.5</v>
      </c>
      <c r="P4" s="52">
        <f t="shared" ref="P4:P21" si="0">SUM(E4:O4)</f>
        <v>86.712499999999991</v>
      </c>
    </row>
    <row r="5" spans="1:30" ht="15" customHeight="1" x14ac:dyDescent="0.3">
      <c r="A5" s="30" t="s">
        <v>95</v>
      </c>
      <c r="B5" s="50" t="s">
        <v>30</v>
      </c>
      <c r="C5" s="50" t="s">
        <v>31</v>
      </c>
      <c r="D5" s="51" t="s">
        <v>149</v>
      </c>
      <c r="E5" s="49">
        <f>'MISZ - PÁLYA évadnyitó 2023'!$J$3</f>
        <v>5.25</v>
      </c>
      <c r="F5" s="49">
        <f>'MISZ - MALÉV Kupa 2023 CEC II'!$J$8</f>
        <v>8.5749999999999993</v>
      </c>
      <c r="G5" s="48">
        <f>'MISZ - DEBRECEN 2023'!$J$4</f>
        <v>4.4625000000000004</v>
      </c>
      <c r="H5" s="48">
        <f>' XV Palota kupa BP 2023'!$J$5</f>
        <v>4.8999999999999995</v>
      </c>
      <c r="I5" s="48">
        <f>'REG - KAPOSVÁR 2023'!$J$3</f>
        <v>1.75</v>
      </c>
      <c r="J5" s="75"/>
      <c r="K5" s="49">
        <f>'CEC I'!$J$14</f>
        <v>2.4499999999999997</v>
      </c>
      <c r="L5" s="49">
        <f>'CEC III'!$J$11</f>
        <v>4.2874999999999996</v>
      </c>
      <c r="M5" s="75"/>
      <c r="N5" s="49">
        <f>'CEC V'!$J$11</f>
        <v>8.5749999999999993</v>
      </c>
      <c r="O5" s="48">
        <f>'2023 OB'!$J$4</f>
        <v>8.9249999999999989</v>
      </c>
      <c r="P5" s="52">
        <f t="shared" si="0"/>
        <v>49.174999999999997</v>
      </c>
    </row>
    <row r="6" spans="1:30" ht="15" customHeight="1" x14ac:dyDescent="0.3">
      <c r="A6" s="31" t="s">
        <v>96</v>
      </c>
      <c r="B6" s="50" t="s">
        <v>32</v>
      </c>
      <c r="C6" s="50" t="s">
        <v>31</v>
      </c>
      <c r="D6" s="51" t="s">
        <v>149</v>
      </c>
      <c r="E6" s="75"/>
      <c r="F6" s="49">
        <f>'MISZ - MALÉV Kupa 2023 CEC II'!$J$4</f>
        <v>12.25</v>
      </c>
      <c r="G6" s="48">
        <f>'MISZ - DEBRECEN 2023'!$J$3</f>
        <v>5.25</v>
      </c>
      <c r="H6" s="48">
        <f>' XV Palota kupa BP 2023'!$J$9</f>
        <v>3.15</v>
      </c>
      <c r="I6" s="49">
        <f>'REG - KAPOSVÁR 2023'!$J$5</f>
        <v>1.2249999999999999</v>
      </c>
      <c r="J6" s="87"/>
      <c r="K6" s="75"/>
      <c r="L6" s="49">
        <f>'CEC III'!$J$12</f>
        <v>4.2874999999999996</v>
      </c>
      <c r="M6" s="49">
        <f>'CEC IV'!$J$11</f>
        <v>8.5749999999999993</v>
      </c>
      <c r="N6" s="49">
        <f>'CEC V'!$J$12</f>
        <v>8.5749999999999993</v>
      </c>
      <c r="O6" s="48">
        <f>'2023 OB'!$J$9</f>
        <v>4.7249999999999996</v>
      </c>
      <c r="P6" s="52">
        <f t="shared" si="0"/>
        <v>48.037500000000001</v>
      </c>
    </row>
    <row r="7" spans="1:30" ht="15" customHeight="1" x14ac:dyDescent="0.3">
      <c r="A7" s="11" t="s">
        <v>97</v>
      </c>
      <c r="B7" s="50" t="s">
        <v>193</v>
      </c>
      <c r="C7" s="50" t="s">
        <v>195</v>
      </c>
      <c r="D7" s="51" t="s">
        <v>149</v>
      </c>
      <c r="E7" s="49">
        <f>'MISZ - PÁLYA évadnyitó 2023'!$J$4</f>
        <v>4.4625000000000004</v>
      </c>
      <c r="F7" s="49">
        <f>'MISZ - MALÉV Kupa 2023 CEC II'!$J$6</f>
        <v>8.5749999999999993</v>
      </c>
      <c r="G7" s="49">
        <f>'MISZ - DEBRECEN 2023'!$J$6</f>
        <v>3.1500000000000004</v>
      </c>
      <c r="H7" s="49">
        <f>' XV Palota kupa BP 2023'!$J$4</f>
        <v>5.9499999999999993</v>
      </c>
      <c r="I7" s="75"/>
      <c r="J7" s="75"/>
      <c r="K7" s="75"/>
      <c r="L7" s="75"/>
      <c r="M7" s="75"/>
      <c r="N7" s="75"/>
      <c r="O7" s="49">
        <f>'2023 OB'!$J$5</f>
        <v>7.35</v>
      </c>
      <c r="P7" s="52">
        <f t="shared" si="0"/>
        <v>29.487499999999997</v>
      </c>
    </row>
    <row r="8" spans="1:30" ht="15" customHeight="1" x14ac:dyDescent="0.3">
      <c r="A8" s="11" t="s">
        <v>98</v>
      </c>
      <c r="B8" s="50" t="s">
        <v>40</v>
      </c>
      <c r="C8" s="50" t="s">
        <v>41</v>
      </c>
      <c r="D8" s="51" t="s">
        <v>149</v>
      </c>
      <c r="E8" s="75"/>
      <c r="F8" s="49">
        <f>'MISZ - MALÉV Kupa 2023 CEC II'!$J$5</f>
        <v>10.412499999999998</v>
      </c>
      <c r="G8" s="75"/>
      <c r="H8" s="49">
        <f>' XV Palota kupa BP 2023'!$J$7</f>
        <v>3.5</v>
      </c>
      <c r="I8" s="75"/>
      <c r="J8" s="75"/>
      <c r="K8" s="75"/>
      <c r="L8" s="75"/>
      <c r="M8" s="75"/>
      <c r="N8" s="75"/>
      <c r="O8" s="48">
        <f>'2023 OB'!$J$10</f>
        <v>4.7249999999999996</v>
      </c>
      <c r="P8" s="52">
        <f t="shared" si="0"/>
        <v>18.637499999999996</v>
      </c>
    </row>
    <row r="9" spans="1:30" ht="15" customHeight="1" x14ac:dyDescent="0.3">
      <c r="A9" s="11" t="s">
        <v>99</v>
      </c>
      <c r="B9" s="50" t="s">
        <v>46</v>
      </c>
      <c r="C9" s="50" t="s">
        <v>39</v>
      </c>
      <c r="D9" s="51" t="s">
        <v>149</v>
      </c>
      <c r="E9" s="75"/>
      <c r="F9" s="49">
        <f>'MISZ - MALÉV Kupa 2023 CEC II'!$J$10</f>
        <v>8.5749999999999993</v>
      </c>
      <c r="G9" s="75"/>
      <c r="H9" s="49">
        <f>' XV Palota kupa BP 2023'!$J$8</f>
        <v>3.3249999999999997</v>
      </c>
      <c r="I9" s="75"/>
      <c r="J9" s="75"/>
      <c r="K9" s="75"/>
      <c r="L9" s="75"/>
      <c r="M9" s="75"/>
      <c r="N9" s="75"/>
      <c r="O9" s="48">
        <f>'2023 OB'!$J$12</f>
        <v>3.6749999999999998</v>
      </c>
      <c r="P9" s="52">
        <f t="shared" si="0"/>
        <v>15.574999999999999</v>
      </c>
    </row>
    <row r="10" spans="1:30" ht="15" customHeight="1" x14ac:dyDescent="0.3">
      <c r="A10" s="11" t="s">
        <v>100</v>
      </c>
      <c r="B10" s="50" t="s">
        <v>194</v>
      </c>
      <c r="C10" s="50" t="s">
        <v>138</v>
      </c>
      <c r="D10" s="51" t="s">
        <v>149</v>
      </c>
      <c r="E10" s="49">
        <f>'MISZ - PÁLYA évadnyitó 2023'!$J$8</f>
        <v>2.4937499999999999</v>
      </c>
      <c r="F10" s="49">
        <f>'MISZ - MALÉV Kupa 2023 CEC II'!$J$7</f>
        <v>8.5749999999999993</v>
      </c>
      <c r="G10" s="75"/>
      <c r="H10" s="75"/>
      <c r="I10" s="75"/>
      <c r="J10" s="49">
        <f>'REG - BORSOD kupa 2023'!$J$3</f>
        <v>2.625</v>
      </c>
      <c r="K10" s="75"/>
      <c r="L10" s="75"/>
      <c r="M10" s="75"/>
      <c r="N10" s="75"/>
      <c r="O10" s="75"/>
      <c r="P10" s="52">
        <f t="shared" si="0"/>
        <v>13.69375</v>
      </c>
    </row>
    <row r="11" spans="1:30" ht="15" customHeight="1" x14ac:dyDescent="0.3">
      <c r="A11" s="11" t="s">
        <v>101</v>
      </c>
      <c r="B11" s="50" t="s">
        <v>42</v>
      </c>
      <c r="C11" s="50" t="s">
        <v>39</v>
      </c>
      <c r="D11" s="51" t="s">
        <v>149</v>
      </c>
      <c r="E11" s="75"/>
      <c r="F11" s="49">
        <f>'MISZ - MALÉV Kupa 2023 CEC II'!$J$9</f>
        <v>8.5749999999999993</v>
      </c>
      <c r="G11" s="75"/>
      <c r="H11" s="49">
        <f>' XV Palota kupa BP 2023'!$J$13</f>
        <v>1.4</v>
      </c>
      <c r="I11" s="75"/>
      <c r="J11" s="75"/>
      <c r="K11" s="75"/>
      <c r="L11" s="75"/>
      <c r="M11" s="75"/>
      <c r="N11" s="75"/>
      <c r="O11" s="48">
        <f>'2023 OB'!$J$11</f>
        <v>3.6749999999999998</v>
      </c>
      <c r="P11" s="52">
        <f t="shared" si="0"/>
        <v>13.649999999999999</v>
      </c>
    </row>
    <row r="12" spans="1:30" ht="15" customHeight="1" x14ac:dyDescent="0.3">
      <c r="A12" s="11" t="s">
        <v>102</v>
      </c>
      <c r="B12" s="50" t="s">
        <v>63</v>
      </c>
      <c r="C12" s="50" t="s">
        <v>64</v>
      </c>
      <c r="D12" s="51" t="s">
        <v>149</v>
      </c>
      <c r="E12" s="75"/>
      <c r="F12" s="49">
        <f>'MISZ - MALÉV Kupa 2023 CEC II'!$J$11</f>
        <v>2.4499999999999997</v>
      </c>
      <c r="G12" s="49">
        <f>'MISZ - DEBRECEN 2023'!$J$9</f>
        <v>2.3625000000000003</v>
      </c>
      <c r="H12" s="49">
        <f>' XV Palota kupa BP 2023'!$J$6</f>
        <v>4.1999999999999993</v>
      </c>
      <c r="I12" s="75"/>
      <c r="J12" s="49">
        <f>'REG - BORSOD kupa 2023'!$J$7</f>
        <v>1.3125</v>
      </c>
      <c r="K12" s="75"/>
      <c r="L12" s="75"/>
      <c r="M12" s="75"/>
      <c r="N12" s="75"/>
      <c r="O12" s="75"/>
      <c r="P12" s="52">
        <f t="shared" si="0"/>
        <v>10.324999999999999</v>
      </c>
    </row>
    <row r="13" spans="1:30" ht="15" customHeight="1" x14ac:dyDescent="0.3">
      <c r="A13" s="11" t="s">
        <v>103</v>
      </c>
      <c r="B13" s="37" t="s">
        <v>249</v>
      </c>
      <c r="C13" s="37" t="s">
        <v>31</v>
      </c>
      <c r="D13" s="38" t="s">
        <v>149</v>
      </c>
      <c r="E13" s="76"/>
      <c r="F13" s="76"/>
      <c r="G13" s="42">
        <f>'MISZ - DEBRECEN 2023'!$J$5</f>
        <v>3.6750000000000003</v>
      </c>
      <c r="H13" s="76"/>
      <c r="I13" s="76"/>
      <c r="J13" s="76"/>
      <c r="K13" s="76"/>
      <c r="L13" s="76"/>
      <c r="M13" s="76"/>
      <c r="N13" s="76"/>
      <c r="O13" s="42">
        <f>'2023 OB'!$J$6</f>
        <v>6.2999999999999989</v>
      </c>
      <c r="P13" s="41">
        <f t="shared" si="0"/>
        <v>9.9749999999999996</v>
      </c>
    </row>
    <row r="14" spans="1:30" ht="15" customHeight="1" x14ac:dyDescent="0.3">
      <c r="A14" s="11" t="s">
        <v>104</v>
      </c>
      <c r="B14" s="37" t="s">
        <v>33</v>
      </c>
      <c r="C14" s="37" t="s">
        <v>31</v>
      </c>
      <c r="D14" s="38" t="s">
        <v>149</v>
      </c>
      <c r="E14" s="76"/>
      <c r="F14" s="76"/>
      <c r="G14" s="76"/>
      <c r="H14" s="42">
        <f>' XV Palota kupa BP 2023'!$J$10</f>
        <v>2.9749999999999996</v>
      </c>
      <c r="I14" s="76"/>
      <c r="J14" s="76"/>
      <c r="K14" s="76"/>
      <c r="L14" s="76"/>
      <c r="M14" s="76"/>
      <c r="N14" s="76"/>
      <c r="O14" s="40">
        <f>'2023 OB'!$J$8</f>
        <v>4.9874999999999998</v>
      </c>
      <c r="P14" s="54">
        <f t="shared" si="0"/>
        <v>7.9624999999999995</v>
      </c>
    </row>
    <row r="15" spans="1:30" ht="15" customHeight="1" x14ac:dyDescent="0.3">
      <c r="A15" s="11" t="s">
        <v>105</v>
      </c>
      <c r="B15" s="37" t="s">
        <v>56</v>
      </c>
      <c r="C15" s="37" t="s">
        <v>37</v>
      </c>
      <c r="D15" s="38" t="s">
        <v>149</v>
      </c>
      <c r="E15" s="76"/>
      <c r="F15" s="76"/>
      <c r="G15" s="76"/>
      <c r="H15" s="42">
        <f>' XV Palota kupa BP 2023'!$J$12</f>
        <v>1.4</v>
      </c>
      <c r="I15" s="76"/>
      <c r="J15" s="76"/>
      <c r="K15" s="76"/>
      <c r="L15" s="76"/>
      <c r="M15" s="76"/>
      <c r="N15" s="76"/>
      <c r="O15" s="40">
        <f>'2023 OB'!$J$7</f>
        <v>5.25</v>
      </c>
      <c r="P15" s="54">
        <f t="shared" si="0"/>
        <v>6.65</v>
      </c>
    </row>
    <row r="16" spans="1:30" ht="15" customHeight="1" x14ac:dyDescent="0.3">
      <c r="A16" s="11" t="s">
        <v>106</v>
      </c>
      <c r="B16" s="50" t="s">
        <v>43</v>
      </c>
      <c r="C16" s="50" t="s">
        <v>44</v>
      </c>
      <c r="D16" s="51" t="s">
        <v>149</v>
      </c>
      <c r="E16" s="49">
        <f>'MISZ - PÁLYA évadnyitó 2023'!$J$6</f>
        <v>3.1500000000000004</v>
      </c>
      <c r="F16" s="75"/>
      <c r="G16" s="87"/>
      <c r="H16" s="48">
        <f>' XV Palota kupa BP 2023'!$J$14</f>
        <v>1.4</v>
      </c>
      <c r="I16" s="75"/>
      <c r="J16" s="49">
        <f>'REG - BORSOD kupa 2023'!$J$6</f>
        <v>1.5750000000000002</v>
      </c>
      <c r="K16" s="75"/>
      <c r="L16" s="75"/>
      <c r="M16" s="75"/>
      <c r="N16" s="75"/>
      <c r="O16" s="75"/>
      <c r="P16" s="52">
        <f t="shared" si="0"/>
        <v>6.1250000000000009</v>
      </c>
    </row>
    <row r="17" spans="1:16" ht="15" customHeight="1" x14ac:dyDescent="0.3">
      <c r="A17" s="11" t="s">
        <v>107</v>
      </c>
      <c r="B17" s="37" t="s">
        <v>276</v>
      </c>
      <c r="C17" s="37" t="s">
        <v>274</v>
      </c>
      <c r="D17" s="38" t="s">
        <v>149</v>
      </c>
      <c r="E17" s="76"/>
      <c r="F17" s="76"/>
      <c r="G17" s="76"/>
      <c r="H17" s="42">
        <f>' XV Palota kupa BP 2023'!$J$11</f>
        <v>2.4499999999999997</v>
      </c>
      <c r="I17" s="76"/>
      <c r="J17" s="76"/>
      <c r="K17" s="76"/>
      <c r="L17" s="76"/>
      <c r="M17" s="76"/>
      <c r="N17" s="76"/>
      <c r="O17" s="40">
        <f>'2023 OB'!$J$13</f>
        <v>3.6749999999999998</v>
      </c>
      <c r="P17" s="54">
        <f t="shared" si="0"/>
        <v>6.125</v>
      </c>
    </row>
    <row r="18" spans="1:16" ht="15" customHeight="1" x14ac:dyDescent="0.3">
      <c r="A18" s="11" t="s">
        <v>108</v>
      </c>
      <c r="B18" s="37" t="s">
        <v>232</v>
      </c>
      <c r="C18" s="37" t="s">
        <v>138</v>
      </c>
      <c r="D18" s="38" t="s">
        <v>149</v>
      </c>
      <c r="E18" s="76"/>
      <c r="F18" s="76"/>
      <c r="G18" s="40">
        <f>'MISZ - DEBRECEN 2023'!$J$7</f>
        <v>2.625</v>
      </c>
      <c r="H18" s="88"/>
      <c r="I18" s="76"/>
      <c r="J18" s="42">
        <f>'REG - BORSOD kupa 2023'!$J$4</f>
        <v>2.2312500000000002</v>
      </c>
      <c r="K18" s="76"/>
      <c r="L18" s="76"/>
      <c r="M18" s="76"/>
      <c r="N18" s="76"/>
      <c r="O18" s="76"/>
      <c r="P18" s="54">
        <f t="shared" si="0"/>
        <v>4.8562500000000002</v>
      </c>
    </row>
    <row r="19" spans="1:16" ht="15" customHeight="1" x14ac:dyDescent="0.3">
      <c r="A19" s="11" t="s">
        <v>142</v>
      </c>
      <c r="B19" s="37" t="s">
        <v>70</v>
      </c>
      <c r="C19" s="37" t="s">
        <v>71</v>
      </c>
      <c r="D19" s="38" t="s">
        <v>149</v>
      </c>
      <c r="E19" s="42">
        <f>'MISZ - PÁLYA évadnyitó 2023'!$J$7</f>
        <v>2.625</v>
      </c>
      <c r="F19" s="76"/>
      <c r="G19" s="76"/>
      <c r="H19" s="76"/>
      <c r="I19" s="76"/>
      <c r="J19" s="76"/>
      <c r="K19" s="76"/>
      <c r="L19" s="76"/>
      <c r="M19" s="76"/>
      <c r="N19" s="76"/>
      <c r="O19" s="88"/>
      <c r="P19" s="54">
        <f t="shared" si="0"/>
        <v>2.625</v>
      </c>
    </row>
    <row r="20" spans="1:16" ht="15" customHeight="1" x14ac:dyDescent="0.3">
      <c r="A20" s="11" t="s">
        <v>143</v>
      </c>
      <c r="B20" s="37" t="s">
        <v>250</v>
      </c>
      <c r="C20" s="37" t="s">
        <v>138</v>
      </c>
      <c r="D20" s="38" t="s">
        <v>149</v>
      </c>
      <c r="E20" s="76"/>
      <c r="F20" s="76"/>
      <c r="G20" s="42">
        <f>'MISZ - DEBRECEN 2023'!$J$8</f>
        <v>2.4937499999999999</v>
      </c>
      <c r="H20" s="76"/>
      <c r="I20" s="76"/>
      <c r="J20" s="76"/>
      <c r="K20" s="76"/>
      <c r="L20" s="76"/>
      <c r="M20" s="76"/>
      <c r="N20" s="76"/>
      <c r="O20" s="76"/>
      <c r="P20" s="54">
        <f t="shared" si="0"/>
        <v>2.4937499999999999</v>
      </c>
    </row>
    <row r="21" spans="1:16" ht="15" customHeight="1" x14ac:dyDescent="0.3">
      <c r="A21" s="11" t="s">
        <v>169</v>
      </c>
      <c r="B21" s="37"/>
      <c r="C21" s="37"/>
      <c r="D21" s="38" t="s">
        <v>149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88"/>
      <c r="P21" s="54">
        <f t="shared" si="0"/>
        <v>0</v>
      </c>
    </row>
    <row r="22" spans="1:16" ht="15" customHeight="1" x14ac:dyDescent="0.3">
      <c r="A22" s="11"/>
      <c r="B22" s="89"/>
      <c r="C22" s="89"/>
      <c r="D22" s="8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90"/>
    </row>
    <row r="23" spans="1:16" ht="15" customHeight="1" x14ac:dyDescent="0.3">
      <c r="A23" s="29" t="s">
        <v>94</v>
      </c>
      <c r="B23" s="50" t="s">
        <v>53</v>
      </c>
      <c r="C23" s="50" t="s">
        <v>54</v>
      </c>
      <c r="D23" s="51" t="s">
        <v>150</v>
      </c>
      <c r="E23" s="49">
        <f>'MISZ - PÁLYA évadnyitó 2023'!$J$16</f>
        <v>3.5</v>
      </c>
      <c r="F23" s="49">
        <f>'MISZ - MALÉV Kupa 2023 CEC II'!$J$16</f>
        <v>6.125</v>
      </c>
      <c r="G23" s="49">
        <f>'MISZ - DEBRECEN 2023'!$J$16</f>
        <v>3.5</v>
      </c>
      <c r="H23" s="49">
        <f>' XV Palota kupa BP 2023'!J16</f>
        <v>3.5</v>
      </c>
      <c r="I23" s="87"/>
      <c r="J23" s="75"/>
      <c r="K23" s="48">
        <f>'CEC I'!$J$18</f>
        <v>8.5749999999999993</v>
      </c>
      <c r="L23" s="49">
        <f>'CEC III'!$J$17</f>
        <v>10.412499999999998</v>
      </c>
      <c r="M23" s="49">
        <f>'CEC IV'!$J$17</f>
        <v>5.2062499999999989</v>
      </c>
      <c r="N23" s="49">
        <f>'CEC V'!$J$19</f>
        <v>6.125</v>
      </c>
      <c r="O23" s="48">
        <f>'2023 OB'!$J$16</f>
        <v>5.25</v>
      </c>
      <c r="P23" s="52">
        <f>SUM(E23:O23)</f>
        <v>52.193749999999994</v>
      </c>
    </row>
    <row r="24" spans="1:16" ht="15" customHeight="1" x14ac:dyDescent="0.3">
      <c r="A24" s="30" t="s">
        <v>95</v>
      </c>
      <c r="B24" s="14" t="s">
        <v>145</v>
      </c>
      <c r="C24" s="50" t="s">
        <v>31</v>
      </c>
      <c r="D24" s="51" t="s">
        <v>150</v>
      </c>
      <c r="E24" s="75"/>
      <c r="F24" s="48">
        <f>'MISZ - MALÉV Kupa 2023 CEC II'!$J$19</f>
        <v>3.6749999999999994</v>
      </c>
      <c r="G24" s="48">
        <f>'MISZ - DEBRECEN 2023'!$J$17</f>
        <v>2.9749999999999996</v>
      </c>
      <c r="H24" s="48">
        <f>' XV Palota kupa BP 2023'!J17</f>
        <v>2.9749999999999996</v>
      </c>
      <c r="I24" s="75"/>
      <c r="J24" s="49">
        <f>'REG - BORSOD kupa 2023'!$J$5</f>
        <v>1.8375000000000001</v>
      </c>
      <c r="K24" s="75"/>
      <c r="L24" s="49">
        <f>'CEC III'!$J$19</f>
        <v>4.2874999999999996</v>
      </c>
      <c r="M24" s="49">
        <f>'CEC IV'!$J$18</f>
        <v>4.2874999999999996</v>
      </c>
      <c r="N24" s="49">
        <f>'CEC V'!$J$18</f>
        <v>8.5749999999999993</v>
      </c>
      <c r="O24" s="48">
        <f>'2023 OB'!$J$17</f>
        <v>4.4624999999999995</v>
      </c>
      <c r="P24" s="52">
        <f>SUM(E24:O24)</f>
        <v>33.074999999999996</v>
      </c>
    </row>
    <row r="25" spans="1:16" s="83" customFormat="1" ht="15" customHeight="1" x14ac:dyDescent="0.3">
      <c r="A25" s="82" t="s">
        <v>96</v>
      </c>
      <c r="B25" s="37" t="s">
        <v>275</v>
      </c>
      <c r="C25" s="37" t="s">
        <v>181</v>
      </c>
      <c r="D25" s="92" t="s">
        <v>150</v>
      </c>
      <c r="E25" s="93"/>
      <c r="F25" s="93"/>
      <c r="G25" s="93"/>
      <c r="H25" s="40">
        <f>' XV Palota kupa BP 2023'!J18</f>
        <v>2.4499999999999997</v>
      </c>
      <c r="I25" s="94"/>
      <c r="J25" s="93"/>
      <c r="K25" s="93"/>
      <c r="L25" s="93"/>
      <c r="M25" s="93"/>
      <c r="N25" s="93"/>
      <c r="O25" s="40">
        <f>'2023 OB'!$J$18</f>
        <v>3.6749999999999998</v>
      </c>
      <c r="P25" s="54">
        <f>SUM(E25:O25)</f>
        <v>6.125</v>
      </c>
    </row>
    <row r="26" spans="1:16" s="83" customFormat="1" ht="15" customHeight="1" x14ac:dyDescent="0.3">
      <c r="A26" s="11" t="s">
        <v>97</v>
      </c>
      <c r="B26" s="37" t="s">
        <v>180</v>
      </c>
      <c r="C26" s="37" t="s">
        <v>181</v>
      </c>
      <c r="D26" s="92" t="s">
        <v>155</v>
      </c>
      <c r="E26" s="93"/>
      <c r="F26" s="93"/>
      <c r="G26" s="42">
        <f>'MISZ - DEBRECEN 2023'!$J$18</f>
        <v>2.4499999999999997</v>
      </c>
      <c r="H26" s="94"/>
      <c r="I26" s="94"/>
      <c r="J26" s="93"/>
      <c r="K26" s="93"/>
      <c r="L26" s="93"/>
      <c r="M26" s="93"/>
      <c r="N26" s="93"/>
      <c r="O26" s="40">
        <f>'2023 OB'!$J$19</f>
        <v>3.1499999999999995</v>
      </c>
      <c r="P26" s="54">
        <f>SUM(E26:O26)</f>
        <v>5.6</v>
      </c>
    </row>
    <row r="27" spans="1:16" ht="15" customHeight="1" x14ac:dyDescent="0.3">
      <c r="A27" s="11"/>
      <c r="B27" s="89"/>
      <c r="C27" s="89"/>
      <c r="D27" s="8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90"/>
    </row>
    <row r="28" spans="1:16" ht="15" customHeight="1" x14ac:dyDescent="0.3">
      <c r="A28" s="29" t="s">
        <v>94</v>
      </c>
      <c r="B28" s="50" t="s">
        <v>137</v>
      </c>
      <c r="C28" s="50" t="s">
        <v>138</v>
      </c>
      <c r="D28" s="51" t="s">
        <v>157</v>
      </c>
      <c r="E28" s="49">
        <f>'MISZ - PÁLYA évadnyitó 2023'!$J$21</f>
        <v>5.25</v>
      </c>
      <c r="F28" s="49">
        <f>'MISZ - MALÉV Kupa 2023 CEC II'!$J$23</f>
        <v>6.4312500000000004</v>
      </c>
      <c r="G28" s="48">
        <f>'MISZ - DEBRECEN 2023'!$J$21</f>
        <v>3.5</v>
      </c>
      <c r="H28" s="48">
        <f>' XV Palota kupa BP 2023'!$J$21</f>
        <v>5.25</v>
      </c>
      <c r="I28" s="87"/>
      <c r="J28" s="75"/>
      <c r="K28" s="75"/>
      <c r="L28" s="49">
        <f>'CEC III'!$J$22</f>
        <v>5.8187499999999996</v>
      </c>
      <c r="M28" s="49">
        <f>'CEC IV'!$J$24</f>
        <v>6.125</v>
      </c>
      <c r="N28" s="49">
        <f>'CEC V'!$J$24</f>
        <v>5.2062499999999989</v>
      </c>
      <c r="O28" s="49">
        <f>'2023 OB'!$J$21</f>
        <v>7.875</v>
      </c>
      <c r="P28" s="52">
        <f t="shared" ref="P28:P35" si="1">SUM(E28:O28)</f>
        <v>45.456249999999997</v>
      </c>
    </row>
    <row r="29" spans="1:16" ht="15" customHeight="1" x14ac:dyDescent="0.3">
      <c r="A29" s="30" t="s">
        <v>95</v>
      </c>
      <c r="B29" s="50" t="s">
        <v>192</v>
      </c>
      <c r="C29" s="50" t="s">
        <v>191</v>
      </c>
      <c r="D29" s="51" t="s">
        <v>157</v>
      </c>
      <c r="E29" s="49">
        <f>'MISZ - PÁLYA évadnyitó 2023'!$J$22</f>
        <v>4.4625000000000004</v>
      </c>
      <c r="F29" s="49">
        <f>'MISZ - MALÉV Kupa 2023 CEC II'!$J$26</f>
        <v>4.3640625000000002</v>
      </c>
      <c r="G29" s="75"/>
      <c r="H29" s="49">
        <f>' XV Palota kupa BP 2023'!$J$22</f>
        <v>4.4625000000000004</v>
      </c>
      <c r="I29" s="75"/>
      <c r="J29" s="75"/>
      <c r="K29" s="49">
        <f>'CEC I'!$J$23</f>
        <v>4.2874999999999996</v>
      </c>
      <c r="L29" s="49">
        <f>'CEC III'!$J$26</f>
        <v>2.4499999999999997</v>
      </c>
      <c r="M29" s="49">
        <f>'CEC IV'!$J$22</f>
        <v>10.412499999999998</v>
      </c>
      <c r="N29" s="49">
        <f>'CEC V'!$J$21</f>
        <v>5.8187499999999996</v>
      </c>
      <c r="O29" s="48">
        <f>'2023 OB'!$J$22</f>
        <v>6.6937500000000005</v>
      </c>
      <c r="P29" s="52">
        <f t="shared" si="1"/>
        <v>42.951562500000001</v>
      </c>
    </row>
    <row r="30" spans="1:16" ht="15" customHeight="1" x14ac:dyDescent="0.3">
      <c r="A30" s="82" t="s">
        <v>96</v>
      </c>
      <c r="B30" s="50" t="s">
        <v>110</v>
      </c>
      <c r="C30" s="50" t="s">
        <v>31</v>
      </c>
      <c r="D30" s="51" t="s">
        <v>157</v>
      </c>
      <c r="E30" s="49">
        <f>'MISZ - PÁLYA évadnyitó 2023'!$J$24</f>
        <v>3.1500000000000004</v>
      </c>
      <c r="F30" s="49">
        <f>'MISZ - MALÉV Kupa 2023 CEC II'!$J$21</f>
        <v>9.1875</v>
      </c>
      <c r="G30" s="87"/>
      <c r="H30" s="48">
        <f>' XV Palota kupa BP 2023'!$J$24</f>
        <v>3.1500000000000004</v>
      </c>
      <c r="I30" s="48">
        <f>'REG - KAPOSVÁR 2023'!$J$4</f>
        <v>1.4874999999999998</v>
      </c>
      <c r="J30" s="75"/>
      <c r="K30" s="48">
        <f>'CEC I'!$J$21</f>
        <v>6.125</v>
      </c>
      <c r="L30" s="87"/>
      <c r="M30" s="75"/>
      <c r="N30" s="48">
        <f>'CEC V'!$J$25</f>
        <v>2.4499999999999997</v>
      </c>
      <c r="O30" s="48">
        <f>'2023 OB'!$J$23</f>
        <v>5.5125000000000002</v>
      </c>
      <c r="P30" s="52">
        <f t="shared" si="1"/>
        <v>31.0625</v>
      </c>
    </row>
    <row r="31" spans="1:16" ht="15" customHeight="1" x14ac:dyDescent="0.3">
      <c r="A31" s="11" t="s">
        <v>97</v>
      </c>
      <c r="B31" s="50" t="s">
        <v>85</v>
      </c>
      <c r="C31" s="50" t="s">
        <v>109</v>
      </c>
      <c r="D31" s="51" t="s">
        <v>157</v>
      </c>
      <c r="E31" s="75"/>
      <c r="F31" s="75"/>
      <c r="G31" s="87"/>
      <c r="H31" s="48">
        <f>' XV Palota kupa BP 2023'!$J$23</f>
        <v>3.6750000000000003</v>
      </c>
      <c r="I31" s="75"/>
      <c r="J31" s="75"/>
      <c r="K31" s="48">
        <f>'CEC I'!$J$22</f>
        <v>5.2062499999999989</v>
      </c>
      <c r="L31" s="48">
        <f>'CEC III'!$J$25</f>
        <v>4.2874999999999996</v>
      </c>
      <c r="M31" s="48">
        <f>'CEC IV'!$J$25</f>
        <v>5.8187499999999996</v>
      </c>
      <c r="N31" s="48">
        <f>'CEC V'!$J$22</f>
        <v>5.8187499999999996</v>
      </c>
      <c r="O31" s="48">
        <f>'2023 OB'!$J$24</f>
        <v>4.7250000000000005</v>
      </c>
      <c r="P31" s="52">
        <f t="shared" si="1"/>
        <v>29.53125</v>
      </c>
    </row>
    <row r="32" spans="1:16" ht="15" customHeight="1" x14ac:dyDescent="0.3">
      <c r="A32" s="11" t="s">
        <v>98</v>
      </c>
      <c r="B32" s="50" t="s">
        <v>147</v>
      </c>
      <c r="C32" s="50" t="s">
        <v>181</v>
      </c>
      <c r="D32" s="51" t="s">
        <v>154</v>
      </c>
      <c r="E32" s="49">
        <f>'MISZ - PÁLYA évadnyitó 2023'!$J$23</f>
        <v>3.6750000000000003</v>
      </c>
      <c r="F32" s="49">
        <f>'MISZ - MALÉV Kupa 2023 CEC II'!$J$24</f>
        <v>5.5125000000000011</v>
      </c>
      <c r="G32" s="75"/>
      <c r="H32" s="49">
        <f>' XV Palota kupa BP 2023'!$J$25</f>
        <v>2.625</v>
      </c>
      <c r="I32" s="75"/>
      <c r="J32" s="75"/>
      <c r="K32" s="49">
        <f>'CEC I'!$J$24</f>
        <v>4.2874999999999996</v>
      </c>
      <c r="L32" s="49">
        <f>'CEC III'!$J$21</f>
        <v>6.125</v>
      </c>
      <c r="M32" s="75"/>
      <c r="N32" s="49">
        <f>'CEC V'!$J$26</f>
        <v>2.4499999999999997</v>
      </c>
      <c r="O32" s="48">
        <f>'2023 OB'!$J$25</f>
        <v>3.9375</v>
      </c>
      <c r="P32" s="52">
        <f t="shared" si="1"/>
        <v>28.612500000000001</v>
      </c>
    </row>
    <row r="33" spans="1:16" ht="15" customHeight="1" x14ac:dyDescent="0.3">
      <c r="A33" s="11" t="s">
        <v>99</v>
      </c>
      <c r="B33" s="37" t="s">
        <v>187</v>
      </c>
      <c r="C33" s="37" t="s">
        <v>39</v>
      </c>
      <c r="D33" s="38" t="s">
        <v>157</v>
      </c>
      <c r="E33" s="76"/>
      <c r="F33" s="42">
        <f>'MISZ - MALÉV Kupa 2023 CEC II'!$J$25</f>
        <v>4.59375</v>
      </c>
      <c r="G33" s="76"/>
      <c r="H33" s="76"/>
      <c r="I33" s="76"/>
      <c r="J33" s="76"/>
      <c r="K33" s="76"/>
      <c r="L33" s="76"/>
      <c r="M33" s="76"/>
      <c r="N33" s="76"/>
      <c r="O33" s="40">
        <f>'2023 OB'!$J$26</f>
        <v>3.5437500000000002</v>
      </c>
      <c r="P33" s="54">
        <f t="shared" si="1"/>
        <v>8.1374999999999993</v>
      </c>
    </row>
    <row r="34" spans="1:16" ht="15" customHeight="1" x14ac:dyDescent="0.3">
      <c r="A34" s="11" t="s">
        <v>100</v>
      </c>
      <c r="B34" s="37" t="s">
        <v>199</v>
      </c>
      <c r="C34" s="37" t="s">
        <v>200</v>
      </c>
      <c r="D34" s="38" t="s">
        <v>157</v>
      </c>
      <c r="E34" s="42">
        <f>'MISZ - PÁLYA évadnyitó 2023'!$J$25</f>
        <v>2.625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54">
        <f t="shared" si="1"/>
        <v>2.625</v>
      </c>
    </row>
    <row r="35" spans="1:16" ht="15" customHeight="1" x14ac:dyDescent="0.3">
      <c r="A35" s="11" t="s">
        <v>101</v>
      </c>
      <c r="B35" s="37" t="s">
        <v>273</v>
      </c>
      <c r="C35" s="37" t="s">
        <v>274</v>
      </c>
      <c r="D35" s="38" t="s">
        <v>157</v>
      </c>
      <c r="E35" s="76"/>
      <c r="F35" s="76"/>
      <c r="G35" s="76"/>
      <c r="H35" s="42">
        <f>' XV Palota kupa BP 2023'!$J$26</f>
        <v>2.3625000000000003</v>
      </c>
      <c r="I35" s="76"/>
      <c r="J35" s="76"/>
      <c r="K35" s="76"/>
      <c r="L35" s="76"/>
      <c r="M35" s="76"/>
      <c r="N35" s="76"/>
      <c r="O35" s="76"/>
      <c r="P35" s="54">
        <f t="shared" si="1"/>
        <v>2.3625000000000003</v>
      </c>
    </row>
    <row r="36" spans="1:16" ht="15" customHeight="1" x14ac:dyDescent="0.3">
      <c r="B36" s="77"/>
      <c r="C36" s="77"/>
      <c r="D36" s="7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91"/>
    </row>
    <row r="37" spans="1:16" ht="15" customHeight="1" x14ac:dyDescent="0.3">
      <c r="A37" s="29" t="s">
        <v>94</v>
      </c>
      <c r="B37" s="50" t="s">
        <v>67</v>
      </c>
      <c r="C37" s="50" t="s">
        <v>68</v>
      </c>
      <c r="D37" s="51" t="s">
        <v>159</v>
      </c>
      <c r="E37" s="49">
        <f>'MISZ - PÁLYA évadnyitó 2023'!$J$17</f>
        <v>2.4499999999999997</v>
      </c>
      <c r="F37" s="75"/>
      <c r="G37" s="75"/>
      <c r="H37" s="75"/>
      <c r="I37" s="75"/>
      <c r="J37" s="75"/>
      <c r="K37" s="49">
        <f>'CEC I'!$J$31</f>
        <v>4.3640625000000002</v>
      </c>
      <c r="L37" s="49">
        <f>'CEC III'!$J$31</f>
        <v>1.8375000000000001</v>
      </c>
      <c r="M37" s="75"/>
      <c r="N37" s="49">
        <f>'CEC V'!$J$31</f>
        <v>5.2062499999999989</v>
      </c>
      <c r="O37" s="75"/>
      <c r="P37" s="52">
        <f>SUM(E37:O37)</f>
        <v>13.8578125</v>
      </c>
    </row>
    <row r="38" spans="1:16" ht="15" customHeight="1" x14ac:dyDescent="0.3">
      <c r="A38" s="30" t="s">
        <v>95</v>
      </c>
      <c r="B38" s="37" t="s">
        <v>180</v>
      </c>
      <c r="C38" s="37" t="s">
        <v>181</v>
      </c>
      <c r="D38" s="38" t="s">
        <v>155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54">
        <f>SUM(E38:O38)</f>
        <v>0</v>
      </c>
    </row>
    <row r="39" spans="1:16" ht="15" customHeight="1" x14ac:dyDescent="0.3">
      <c r="A39" s="82" t="s">
        <v>96</v>
      </c>
      <c r="B39" s="95"/>
      <c r="C39" s="95"/>
      <c r="D39" s="92"/>
      <c r="E39" s="96"/>
      <c r="F39" s="93"/>
      <c r="G39" s="93"/>
      <c r="H39" s="93"/>
      <c r="I39" s="94"/>
      <c r="J39" s="93"/>
      <c r="K39" s="93"/>
      <c r="L39" s="93"/>
      <c r="M39" s="93"/>
      <c r="N39" s="93"/>
      <c r="O39" s="76"/>
      <c r="P39" s="54">
        <f>SUM(E39:O39)</f>
        <v>0</v>
      </c>
    </row>
    <row r="40" spans="1:16" ht="15" customHeight="1" x14ac:dyDescent="0.3">
      <c r="A40" s="11"/>
      <c r="B40" s="89"/>
      <c r="C40" s="89"/>
      <c r="D40" s="8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90"/>
    </row>
    <row r="41" spans="1:16" ht="15" customHeight="1" x14ac:dyDescent="0.3">
      <c r="A41" s="29" t="s">
        <v>94</v>
      </c>
      <c r="B41" s="50" t="s">
        <v>51</v>
      </c>
      <c r="C41" s="50" t="s">
        <v>52</v>
      </c>
      <c r="D41" s="51" t="s">
        <v>158</v>
      </c>
      <c r="E41" s="49">
        <f>'MISZ - PÁLYA évadnyitó 2023'!$J$33</f>
        <v>5.25</v>
      </c>
      <c r="F41" s="48">
        <f>'MISZ - MALÉV Kupa 2023 CEC II'!$J$33</f>
        <v>5.25</v>
      </c>
      <c r="G41" s="75"/>
      <c r="H41" s="49">
        <f>' XV Palota kupa BP 2023'!$J$34</f>
        <v>4.4625000000000004</v>
      </c>
      <c r="I41" s="75"/>
      <c r="J41" s="75"/>
      <c r="K41" s="75"/>
      <c r="L41" s="75"/>
      <c r="M41" s="49">
        <f>'CEC IV'!$J$35</f>
        <v>3.6750000000000003</v>
      </c>
      <c r="N41" s="75"/>
      <c r="O41" s="48">
        <f>'2023 OB'!$J$36</f>
        <v>6.2999999999999989</v>
      </c>
      <c r="P41" s="52">
        <f t="shared" ref="P41:P55" si="2">SUM(E41:O41)</f>
        <v>24.9375</v>
      </c>
    </row>
    <row r="42" spans="1:16" ht="15" customHeight="1" x14ac:dyDescent="0.3">
      <c r="A42" s="30" t="s">
        <v>95</v>
      </c>
      <c r="B42" s="50" t="s">
        <v>66</v>
      </c>
      <c r="C42" s="50" t="s">
        <v>31</v>
      </c>
      <c r="D42" s="51" t="s">
        <v>158</v>
      </c>
      <c r="E42" s="49">
        <f>'MISZ - PÁLYA évadnyitó 2023'!$J$37</f>
        <v>2.625</v>
      </c>
      <c r="F42" s="48">
        <f>'MISZ - MALÉV Kupa 2023 CEC II'!$J$36</f>
        <v>3.1500000000000004</v>
      </c>
      <c r="G42" s="87"/>
      <c r="H42" s="48">
        <f>' XV Palota kupa BP 2023'!$J$35</f>
        <v>3.6750000000000003</v>
      </c>
      <c r="I42" s="48">
        <f>'REG - KAPOSVÁR 2023'!$J$34</f>
        <v>1.4874999999999998</v>
      </c>
      <c r="J42" s="75"/>
      <c r="K42" s="75"/>
      <c r="L42" s="75"/>
      <c r="M42" s="49">
        <f>'CEC IV'!$J$38</f>
        <v>2.4937499999999999</v>
      </c>
      <c r="N42" s="75"/>
      <c r="O42" s="48">
        <f>'2023 OB'!$J$37</f>
        <v>5.25</v>
      </c>
      <c r="P42" s="52">
        <f t="shared" si="2"/>
        <v>18.681249999999999</v>
      </c>
    </row>
    <row r="43" spans="1:16" ht="15" customHeight="1" x14ac:dyDescent="0.3">
      <c r="A43" s="31" t="s">
        <v>96</v>
      </c>
      <c r="B43" s="50" t="s">
        <v>83</v>
      </c>
      <c r="C43" s="50" t="s">
        <v>84</v>
      </c>
      <c r="D43" s="51" t="s">
        <v>158</v>
      </c>
      <c r="E43" s="75"/>
      <c r="F43" s="75"/>
      <c r="G43" s="48">
        <f>'MISZ - DEBRECEN 2023'!$J$33</f>
        <v>3.5</v>
      </c>
      <c r="H43" s="87"/>
      <c r="I43" s="75"/>
      <c r="J43" s="87"/>
      <c r="K43" s="75"/>
      <c r="L43" s="75"/>
      <c r="M43" s="49">
        <f>'CEC IV'!$J$33</f>
        <v>5.25</v>
      </c>
      <c r="N43" s="75"/>
      <c r="O43" s="49">
        <f>'2023 OB'!$J$34</f>
        <v>8.9249999999999989</v>
      </c>
      <c r="P43" s="52">
        <f t="shared" si="2"/>
        <v>17.674999999999997</v>
      </c>
    </row>
    <row r="44" spans="1:16" ht="15" customHeight="1" x14ac:dyDescent="0.3">
      <c r="A44" s="11" t="s">
        <v>97</v>
      </c>
      <c r="B44" s="50" t="s">
        <v>76</v>
      </c>
      <c r="C44" s="50" t="s">
        <v>74</v>
      </c>
      <c r="D44" s="51" t="s">
        <v>158</v>
      </c>
      <c r="E44" s="75"/>
      <c r="F44" s="49">
        <f>'MISZ - MALÉV Kupa 2023 CEC II'!$J$34</f>
        <v>4.4625000000000004</v>
      </c>
      <c r="G44" s="75"/>
      <c r="H44" s="75"/>
      <c r="I44" s="75"/>
      <c r="J44" s="49">
        <f>'REG - BORSOD kupa 2023'!$J$33</f>
        <v>1.75</v>
      </c>
      <c r="K44" s="75"/>
      <c r="L44" s="75"/>
      <c r="M44" s="75"/>
      <c r="N44" s="75"/>
      <c r="O44" s="49">
        <f>'2023 OB'!$J$33</f>
        <v>10.5</v>
      </c>
      <c r="P44" s="52">
        <f t="shared" si="2"/>
        <v>16.712499999999999</v>
      </c>
    </row>
    <row r="45" spans="1:16" ht="15" customHeight="1" x14ac:dyDescent="0.3">
      <c r="A45" s="11" t="s">
        <v>98</v>
      </c>
      <c r="B45" s="50" t="s">
        <v>201</v>
      </c>
      <c r="C45" s="50" t="s">
        <v>176</v>
      </c>
      <c r="D45" s="51" t="s">
        <v>158</v>
      </c>
      <c r="E45" s="49">
        <f>'MISZ - PÁLYA évadnyitó 2023'!$J$34</f>
        <v>4.4625000000000004</v>
      </c>
      <c r="F45" s="49">
        <f>'MISZ - MALÉV Kupa 2023 CEC II'!$J$37</f>
        <v>2.625</v>
      </c>
      <c r="G45" s="49">
        <f>'MISZ - DEBRECEN 2023'!$J$34</f>
        <v>2.9749999999999996</v>
      </c>
      <c r="H45" s="75"/>
      <c r="I45" s="49">
        <f>'REG - KAPOSVÁR 2023'!$J$36</f>
        <v>1.0499999999999998</v>
      </c>
      <c r="J45" s="75"/>
      <c r="K45" s="75"/>
      <c r="L45" s="75"/>
      <c r="M45" s="75"/>
      <c r="N45" s="75"/>
      <c r="O45" s="48">
        <f>'2023 OB'!$J$38</f>
        <v>4.9874999999999998</v>
      </c>
      <c r="P45" s="52">
        <f t="shared" si="2"/>
        <v>16.100000000000001</v>
      </c>
    </row>
    <row r="46" spans="1:16" ht="15" customHeight="1" x14ac:dyDescent="0.3">
      <c r="A46" s="11" t="s">
        <v>99</v>
      </c>
      <c r="B46" s="37" t="s">
        <v>277</v>
      </c>
      <c r="C46" s="108" t="s">
        <v>84</v>
      </c>
      <c r="D46" s="38" t="s">
        <v>158</v>
      </c>
      <c r="E46" s="76"/>
      <c r="F46" s="76"/>
      <c r="G46" s="88"/>
      <c r="H46" s="40">
        <f>' XV Palota kupa BP 2023'!$J$33</f>
        <v>5.25</v>
      </c>
      <c r="I46" s="88"/>
      <c r="J46" s="76"/>
      <c r="K46" s="76"/>
      <c r="L46" s="76"/>
      <c r="M46" s="76"/>
      <c r="N46" s="76"/>
      <c r="O46" s="42">
        <f>'2023 OB'!$J$35</f>
        <v>7.35</v>
      </c>
      <c r="P46" s="54">
        <f t="shared" si="2"/>
        <v>12.6</v>
      </c>
    </row>
    <row r="47" spans="1:16" ht="15" customHeight="1" x14ac:dyDescent="0.3">
      <c r="A47" s="11" t="s">
        <v>100</v>
      </c>
      <c r="B47" s="50" t="s">
        <v>63</v>
      </c>
      <c r="C47" s="50" t="s">
        <v>64</v>
      </c>
      <c r="D47" s="51" t="s">
        <v>158</v>
      </c>
      <c r="E47" s="49">
        <f>'MISZ - PÁLYA évadnyitó 2023'!$J$35</f>
        <v>3.6750000000000003</v>
      </c>
      <c r="F47" s="87"/>
      <c r="G47" s="87"/>
      <c r="H47" s="48">
        <f>' XV Palota kupa BP 2023'!$J$37</f>
        <v>2.625</v>
      </c>
      <c r="I47" s="48">
        <f>'REG - KAPOSVÁR 2023'!$J$33</f>
        <v>1.75</v>
      </c>
      <c r="J47" s="75"/>
      <c r="K47" s="75"/>
      <c r="L47" s="75"/>
      <c r="M47" s="75"/>
      <c r="N47" s="75"/>
      <c r="O47" s="48">
        <f>'2023 OB'!$J$41</f>
        <v>3.6749999999999998</v>
      </c>
      <c r="P47" s="52">
        <f t="shared" si="2"/>
        <v>11.725000000000001</v>
      </c>
    </row>
    <row r="48" spans="1:16" ht="15" customHeight="1" x14ac:dyDescent="0.3">
      <c r="A48" s="11" t="s">
        <v>101</v>
      </c>
      <c r="B48" s="37" t="s">
        <v>116</v>
      </c>
      <c r="C48" s="37" t="s">
        <v>31</v>
      </c>
      <c r="D48" s="38" t="s">
        <v>160</v>
      </c>
      <c r="E48" s="42">
        <f>'MISZ - PÁLYA évadnyitó 2023'!$J$40</f>
        <v>3.5</v>
      </c>
      <c r="F48" s="88"/>
      <c r="G48" s="76"/>
      <c r="H48" s="76"/>
      <c r="I48" s="76"/>
      <c r="J48" s="76"/>
      <c r="K48" s="76"/>
      <c r="L48" s="76"/>
      <c r="M48" s="76"/>
      <c r="N48" s="76"/>
      <c r="O48" s="40">
        <f>'2023 OB'!$J$44</f>
        <v>5.25</v>
      </c>
      <c r="P48" s="54">
        <f t="shared" si="2"/>
        <v>8.75</v>
      </c>
    </row>
    <row r="49" spans="1:16" ht="15" customHeight="1" x14ac:dyDescent="0.3">
      <c r="A49" s="11" t="s">
        <v>102</v>
      </c>
      <c r="B49" s="37" t="s">
        <v>62</v>
      </c>
      <c r="C49" s="37" t="s">
        <v>39</v>
      </c>
      <c r="D49" s="38" t="s">
        <v>158</v>
      </c>
      <c r="E49" s="76"/>
      <c r="F49" s="40">
        <f>'MISZ - MALÉV Kupa 2023 CEC II'!$J$35</f>
        <v>3.6750000000000003</v>
      </c>
      <c r="G49" s="76"/>
      <c r="H49" s="76"/>
      <c r="I49" s="76"/>
      <c r="J49" s="76"/>
      <c r="K49" s="76"/>
      <c r="L49" s="76"/>
      <c r="M49" s="76"/>
      <c r="N49" s="76"/>
      <c r="O49" s="40">
        <f>'2023 OB'!$J$39</f>
        <v>4.7249999999999996</v>
      </c>
      <c r="P49" s="54">
        <f t="shared" si="2"/>
        <v>8.4</v>
      </c>
    </row>
    <row r="50" spans="1:16" ht="15" customHeight="1" x14ac:dyDescent="0.3">
      <c r="A50" s="11" t="s">
        <v>103</v>
      </c>
      <c r="B50" s="37" t="s">
        <v>298</v>
      </c>
      <c r="C50" s="37"/>
      <c r="D50" s="38" t="s">
        <v>158</v>
      </c>
      <c r="E50" s="76"/>
      <c r="F50" s="42">
        <f>'MISZ - MALÉV Kupa 2023 CEC II'!J39</f>
        <v>2.3625000000000003</v>
      </c>
      <c r="G50" s="76"/>
      <c r="H50" s="76"/>
      <c r="I50" s="76"/>
      <c r="J50" s="76"/>
      <c r="K50" s="76"/>
      <c r="L50" s="76"/>
      <c r="M50" s="76"/>
      <c r="N50" s="76"/>
      <c r="O50" s="42">
        <f>'2023 OB'!$J$40</f>
        <v>4.7249999999999996</v>
      </c>
      <c r="P50" s="54">
        <f t="shared" si="2"/>
        <v>7.0875000000000004</v>
      </c>
    </row>
    <row r="51" spans="1:16" ht="15" customHeight="1" x14ac:dyDescent="0.3">
      <c r="A51" s="11" t="s">
        <v>104</v>
      </c>
      <c r="B51" s="37" t="s">
        <v>93</v>
      </c>
      <c r="C51" s="37" t="s">
        <v>41</v>
      </c>
      <c r="D51" s="38" t="s">
        <v>158</v>
      </c>
      <c r="E51" s="76"/>
      <c r="F51" s="76"/>
      <c r="G51" s="76"/>
      <c r="H51" s="42">
        <f>' XV Palota kupa BP 2023'!$J$36</f>
        <v>3.1500000000000004</v>
      </c>
      <c r="I51" s="76"/>
      <c r="J51" s="76"/>
      <c r="K51" s="76"/>
      <c r="L51" s="76"/>
      <c r="M51" s="76"/>
      <c r="N51" s="76"/>
      <c r="O51" s="42">
        <f>'2023 OB'!$J$42</f>
        <v>3.6749999999999998</v>
      </c>
      <c r="P51" s="54">
        <f t="shared" si="2"/>
        <v>6.8250000000000002</v>
      </c>
    </row>
    <row r="52" spans="1:16" ht="15" customHeight="1" x14ac:dyDescent="0.3">
      <c r="A52" s="11" t="s">
        <v>105</v>
      </c>
      <c r="B52" s="37" t="s">
        <v>202</v>
      </c>
      <c r="C52" s="37" t="s">
        <v>65</v>
      </c>
      <c r="D52" s="38" t="s">
        <v>158</v>
      </c>
      <c r="E52" s="42">
        <f>'MISZ - PÁLYA évadnyitó 2023'!$J$36</f>
        <v>3.1500000000000004</v>
      </c>
      <c r="F52" s="42">
        <f>'MISZ - MALÉV Kupa 2023 CEC II'!$J$38</f>
        <v>2.4937499999999999</v>
      </c>
      <c r="G52" s="88"/>
      <c r="H52" s="88"/>
      <c r="I52" s="88"/>
      <c r="J52" s="88"/>
      <c r="K52" s="76"/>
      <c r="L52" s="76"/>
      <c r="M52" s="76"/>
      <c r="N52" s="76"/>
      <c r="O52" s="76"/>
      <c r="P52" s="54">
        <f t="shared" si="2"/>
        <v>5.6437500000000007</v>
      </c>
    </row>
    <row r="53" spans="1:16" ht="15" customHeight="1" x14ac:dyDescent="0.3">
      <c r="A53" s="11" t="s">
        <v>106</v>
      </c>
      <c r="B53" s="37" t="s">
        <v>299</v>
      </c>
      <c r="C53" s="37" t="s">
        <v>31</v>
      </c>
      <c r="D53" s="38" t="s">
        <v>158</v>
      </c>
      <c r="E53" s="76"/>
      <c r="F53" s="42">
        <f>'MISZ - MALÉV Kupa 2023 CEC II'!J40</f>
        <v>2.3625000000000003</v>
      </c>
      <c r="G53" s="76"/>
      <c r="H53" s="76"/>
      <c r="I53" s="76"/>
      <c r="J53" s="76"/>
      <c r="K53" s="76"/>
      <c r="L53" s="76"/>
      <c r="M53" s="76"/>
      <c r="N53" s="76"/>
      <c r="O53" s="76"/>
      <c r="P53" s="54">
        <f t="shared" si="2"/>
        <v>2.3625000000000003</v>
      </c>
    </row>
    <row r="54" spans="1:16" ht="15" customHeight="1" x14ac:dyDescent="0.3">
      <c r="A54" s="11" t="s">
        <v>107</v>
      </c>
      <c r="B54" s="37" t="s">
        <v>234</v>
      </c>
      <c r="C54" s="37" t="s">
        <v>235</v>
      </c>
      <c r="D54" s="38" t="s">
        <v>158</v>
      </c>
      <c r="E54" s="76"/>
      <c r="F54" s="76"/>
      <c r="G54" s="76"/>
      <c r="H54" s="76"/>
      <c r="I54" s="76"/>
      <c r="J54" s="42">
        <f>'REG - BORSOD kupa 2023'!$J$34</f>
        <v>1.4874999999999998</v>
      </c>
      <c r="K54" s="76"/>
      <c r="L54" s="76"/>
      <c r="M54" s="76"/>
      <c r="N54" s="76"/>
      <c r="O54" s="76"/>
      <c r="P54" s="54">
        <f t="shared" si="2"/>
        <v>1.4874999999999998</v>
      </c>
    </row>
    <row r="55" spans="1:16" ht="15" customHeight="1" x14ac:dyDescent="0.3">
      <c r="A55" s="11" t="s">
        <v>108</v>
      </c>
      <c r="B55" s="37" t="s">
        <v>222</v>
      </c>
      <c r="C55" s="37" t="s">
        <v>245</v>
      </c>
      <c r="D55" s="38" t="s">
        <v>158</v>
      </c>
      <c r="E55" s="76"/>
      <c r="F55" s="76"/>
      <c r="G55" s="76"/>
      <c r="H55" s="76"/>
      <c r="I55" s="42">
        <f>'REG - KAPOSVÁR 2023'!$J$35</f>
        <v>1.2249999999999999</v>
      </c>
      <c r="J55" s="76"/>
      <c r="K55" s="76"/>
      <c r="L55" s="76"/>
      <c r="M55" s="76"/>
      <c r="N55" s="76"/>
      <c r="O55" s="76"/>
      <c r="P55" s="54">
        <f t="shared" si="2"/>
        <v>1.2249999999999999</v>
      </c>
    </row>
    <row r="56" spans="1:16" ht="15" customHeight="1" x14ac:dyDescent="0.3">
      <c r="A56" s="11"/>
      <c r="B56" s="77"/>
      <c r="C56" s="77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1"/>
    </row>
    <row r="57" spans="1:16" ht="15" customHeight="1" x14ac:dyDescent="0.3">
      <c r="A57" s="29" t="s">
        <v>94</v>
      </c>
      <c r="B57" s="50" t="s">
        <v>212</v>
      </c>
      <c r="C57" s="50" t="s">
        <v>34</v>
      </c>
      <c r="D57" s="51" t="s">
        <v>148</v>
      </c>
      <c r="E57" s="49">
        <f>'MISZ - PÁLYA évadnyitó 2023'!$J$44</f>
        <v>7</v>
      </c>
      <c r="F57" s="48">
        <f>'MISZ - MALÉV Kupa 2023 CEC II'!$J$61</f>
        <v>4.8999999999999995</v>
      </c>
      <c r="G57" s="48">
        <f>'MISZ - DEBRECEN 2023'!$J$44</f>
        <v>5.25</v>
      </c>
      <c r="H57" s="87"/>
      <c r="I57" s="75"/>
      <c r="J57" s="75"/>
      <c r="K57" s="49">
        <f>'CEC I'!$J$47</f>
        <v>14.699999999999998</v>
      </c>
      <c r="L57" s="75"/>
      <c r="M57" s="49">
        <f>'CEC IV'!$J$45</f>
        <v>7.8093750000000011</v>
      </c>
      <c r="N57" s="75"/>
      <c r="O57" s="48">
        <f>'2023 OB'!$J$48</f>
        <v>10.5</v>
      </c>
      <c r="P57" s="52">
        <f t="shared" ref="P57:P80" si="3">SUM(E57:O57)</f>
        <v>50.159374999999997</v>
      </c>
    </row>
    <row r="58" spans="1:16" ht="15" customHeight="1" x14ac:dyDescent="0.3">
      <c r="A58" s="30" t="s">
        <v>95</v>
      </c>
      <c r="B58" s="50" t="s">
        <v>73</v>
      </c>
      <c r="C58" s="50" t="s">
        <v>74</v>
      </c>
      <c r="D58" s="51" t="s">
        <v>148</v>
      </c>
      <c r="E58" s="75"/>
      <c r="F58" s="48">
        <f>'MISZ - MALÉV Kupa 2023 CEC II'!$J$47</f>
        <v>20.824999999999996</v>
      </c>
      <c r="G58" s="75"/>
      <c r="H58" s="49">
        <f>' XV Palota kupa BP 2023'!$J$44</f>
        <v>7</v>
      </c>
      <c r="I58" s="75"/>
      <c r="J58" s="75"/>
      <c r="K58" s="75"/>
      <c r="L58" s="75"/>
      <c r="M58" s="75"/>
      <c r="N58" s="75"/>
      <c r="O58" s="49">
        <f>'2023 OB'!$J$50</f>
        <v>7.35</v>
      </c>
      <c r="P58" s="52">
        <f t="shared" si="3"/>
        <v>35.174999999999997</v>
      </c>
    </row>
    <row r="59" spans="1:16" ht="15" customHeight="1" x14ac:dyDescent="0.3">
      <c r="A59" s="31" t="s">
        <v>96</v>
      </c>
      <c r="B59" s="50" t="s">
        <v>79</v>
      </c>
      <c r="C59" s="50" t="s">
        <v>80</v>
      </c>
      <c r="D59" s="51" t="s">
        <v>148</v>
      </c>
      <c r="E59" s="49">
        <f>'MISZ - PÁLYA évadnyitó 2023'!$J$45</f>
        <v>5.9499999999999993</v>
      </c>
      <c r="F59" s="48">
        <f>'MISZ - MALÉV Kupa 2023 CEC II'!$J$51</f>
        <v>11.637499999999999</v>
      </c>
      <c r="G59" s="49">
        <f>'MISZ - DEBRECEN 2023'!$J$47</f>
        <v>3.1500000000000004</v>
      </c>
      <c r="H59" s="49">
        <f>' XV Palota kupa BP 2023'!$J$49</f>
        <v>3.3249999999999997</v>
      </c>
      <c r="I59" s="75"/>
      <c r="J59" s="75"/>
      <c r="K59" s="75"/>
      <c r="L59" s="75"/>
      <c r="M59" s="75"/>
      <c r="N59" s="75"/>
      <c r="O59" s="48">
        <f>'2023 OB'!$J$49</f>
        <v>8.9249999999999989</v>
      </c>
      <c r="P59" s="52">
        <f t="shared" si="3"/>
        <v>32.987499999999997</v>
      </c>
    </row>
    <row r="60" spans="1:16" ht="15" customHeight="1" x14ac:dyDescent="0.3">
      <c r="A60" s="11" t="s">
        <v>97</v>
      </c>
      <c r="B60" s="50" t="s">
        <v>165</v>
      </c>
      <c r="C60" s="50" t="s">
        <v>166</v>
      </c>
      <c r="D60" s="51" t="s">
        <v>148</v>
      </c>
      <c r="E60" s="75"/>
      <c r="F60" s="49">
        <f>'MISZ - MALÉV Kupa 2023 CEC II'!$J$48</f>
        <v>17.149999999999999</v>
      </c>
      <c r="G60" s="49">
        <f>'MISZ - DEBRECEN 2023'!$J$45</f>
        <v>4.4625000000000004</v>
      </c>
      <c r="H60" s="49">
        <f>' XV Palota kupa BP 2023'!$J$45</f>
        <v>5.9499999999999993</v>
      </c>
      <c r="I60" s="49">
        <f>'REG - KAPOSVÁR 2023'!$J$44</f>
        <v>2.625</v>
      </c>
      <c r="J60" s="48">
        <f>'REG - BORSOD kupa 2023'!$J$44</f>
        <v>2.625</v>
      </c>
      <c r="K60" s="75"/>
      <c r="L60" s="75"/>
      <c r="M60" s="75"/>
      <c r="N60" s="75"/>
      <c r="O60" s="75"/>
      <c r="P60" s="52">
        <f t="shared" si="3"/>
        <v>32.8125</v>
      </c>
    </row>
    <row r="61" spans="1:16" ht="15" customHeight="1" x14ac:dyDescent="0.3">
      <c r="A61" s="11" t="s">
        <v>98</v>
      </c>
      <c r="B61" s="50" t="s">
        <v>226</v>
      </c>
      <c r="C61" s="50" t="s">
        <v>247</v>
      </c>
      <c r="D61" s="51" t="s">
        <v>148</v>
      </c>
      <c r="E61" s="75"/>
      <c r="F61" s="48">
        <f>'MISZ - MALÉV Kupa 2023 CEC II'!J60</f>
        <v>4.8999999999999995</v>
      </c>
      <c r="G61" s="49">
        <f>'MISZ - DEBRECEN 2023'!$J$49</f>
        <v>2.4937499999999999</v>
      </c>
      <c r="H61" s="49">
        <f>' XV Palota kupa BP 2023'!$J$51</f>
        <v>2.9749999999999996</v>
      </c>
      <c r="I61" s="49">
        <f>'REG - KAPOSVÁR 2023'!$J$47</f>
        <v>1.5750000000000002</v>
      </c>
      <c r="J61" s="49">
        <f>'REG - BORSOD kupa 2023'!$J$49</f>
        <v>1.246875</v>
      </c>
      <c r="K61" s="75"/>
      <c r="L61" s="49">
        <f>'CEC III'!$J$52</f>
        <v>4.2874999999999996</v>
      </c>
      <c r="M61" s="49">
        <f>'CEC IV'!$J$51</f>
        <v>3.9046875000000005</v>
      </c>
      <c r="N61" s="75"/>
      <c r="O61" s="49">
        <f>'2023 OB'!$J$53</f>
        <v>4.9874999999999998</v>
      </c>
      <c r="P61" s="52">
        <f t="shared" si="3"/>
        <v>26.370312500000001</v>
      </c>
    </row>
    <row r="62" spans="1:16" ht="15" customHeight="1" x14ac:dyDescent="0.3">
      <c r="A62" s="11" t="s">
        <v>99</v>
      </c>
      <c r="B62" s="50" t="s">
        <v>113</v>
      </c>
      <c r="C62" s="50" t="s">
        <v>88</v>
      </c>
      <c r="D62" s="51" t="s">
        <v>148</v>
      </c>
      <c r="E62" s="49">
        <f>'MISZ - PÁLYA évadnyitó 2023'!$J$46</f>
        <v>4.8999999999999995</v>
      </c>
      <c r="F62" s="75"/>
      <c r="G62" s="75"/>
      <c r="H62" s="75"/>
      <c r="I62" s="75"/>
      <c r="J62" s="87"/>
      <c r="K62" s="75"/>
      <c r="L62" s="49">
        <f>'CEC III'!$J$46</f>
        <v>8.5749999999999993</v>
      </c>
      <c r="M62" s="75"/>
      <c r="N62" s="49">
        <f>'CEC V'!$J$48</f>
        <v>6.125</v>
      </c>
      <c r="O62" s="49">
        <f>'2023 OB'!$J$51</f>
        <v>6.2999999999999989</v>
      </c>
      <c r="P62" s="52">
        <f t="shared" si="3"/>
        <v>25.9</v>
      </c>
    </row>
    <row r="63" spans="1:16" ht="15" customHeight="1" x14ac:dyDescent="0.3">
      <c r="A63" s="11" t="s">
        <v>100</v>
      </c>
      <c r="B63" s="50" t="s">
        <v>243</v>
      </c>
      <c r="C63" s="50" t="s">
        <v>74</v>
      </c>
      <c r="D63" s="51" t="s">
        <v>148</v>
      </c>
      <c r="E63" s="75"/>
      <c r="F63" s="49">
        <f>'MISZ - MALÉV Kupa 2023 CEC II'!$J$53</f>
        <v>10.412499999999998</v>
      </c>
      <c r="G63" s="75"/>
      <c r="H63" s="49">
        <f>' XV Palota kupa BP 2023'!$J$46</f>
        <v>4.8999999999999995</v>
      </c>
      <c r="I63" s="49">
        <f>'REG - KAPOSVÁR 2023'!$J$46</f>
        <v>1.8375000000000001</v>
      </c>
      <c r="J63" s="87"/>
      <c r="K63" s="75"/>
      <c r="L63" s="75"/>
      <c r="M63" s="75"/>
      <c r="N63" s="75"/>
      <c r="O63" s="49">
        <f>'2023 OB'!$J$52</f>
        <v>5.25</v>
      </c>
      <c r="P63" s="52">
        <f t="shared" si="3"/>
        <v>22.399999999999995</v>
      </c>
    </row>
    <row r="64" spans="1:16" ht="15" customHeight="1" x14ac:dyDescent="0.3">
      <c r="A64" s="11" t="s">
        <v>101</v>
      </c>
      <c r="B64" s="50" t="s">
        <v>216</v>
      </c>
      <c r="C64" s="50" t="s">
        <v>200</v>
      </c>
      <c r="D64" s="51" t="s">
        <v>148</v>
      </c>
      <c r="E64" s="49">
        <f>'MISZ - PÁLYA évadnyitó 2023'!J52</f>
        <v>3.3249999999999997</v>
      </c>
      <c r="F64" s="49">
        <f>'MISZ - MALÉV Kupa 2023 CEC II'!$J$54</f>
        <v>8.5749999999999993</v>
      </c>
      <c r="G64" s="87"/>
      <c r="H64" s="87"/>
      <c r="I64" s="75"/>
      <c r="J64" s="75"/>
      <c r="K64" s="75"/>
      <c r="L64" s="75"/>
      <c r="M64" s="75"/>
      <c r="N64" s="75"/>
      <c r="O64" s="49">
        <f>'2023 OB'!$J$58</f>
        <v>3.6749999999999998</v>
      </c>
      <c r="P64" s="52">
        <f t="shared" si="3"/>
        <v>15.574999999999999</v>
      </c>
    </row>
    <row r="65" spans="1:16" ht="15" customHeight="1" x14ac:dyDescent="0.3">
      <c r="A65" s="11" t="s">
        <v>102</v>
      </c>
      <c r="B65" s="50" t="s">
        <v>75</v>
      </c>
      <c r="C65" s="50" t="s">
        <v>34</v>
      </c>
      <c r="D65" s="51" t="s">
        <v>148</v>
      </c>
      <c r="E65" s="49">
        <f>'MISZ - PÁLYA évadnyitó 2023'!J51</f>
        <v>3.3249999999999997</v>
      </c>
      <c r="F65" s="49">
        <f>'MISZ - MALÉV Kupa 2023 CEC II'!$J$55</f>
        <v>8.5749999999999993</v>
      </c>
      <c r="G65" s="75"/>
      <c r="H65" s="75"/>
      <c r="I65" s="49">
        <f>'REG - KAPOSVÁR 2023'!$J$48</f>
        <v>1.3125</v>
      </c>
      <c r="J65" s="48">
        <f>'REG - BORSOD kupa 2023'!$J$46</f>
        <v>1.8375000000000001</v>
      </c>
      <c r="K65" s="75"/>
      <c r="L65" s="75"/>
      <c r="M65" s="75"/>
      <c r="N65" s="75"/>
      <c r="O65" s="75"/>
      <c r="P65" s="52">
        <f t="shared" si="3"/>
        <v>15.049999999999999</v>
      </c>
    </row>
    <row r="66" spans="1:16" ht="15" customHeight="1" x14ac:dyDescent="0.3">
      <c r="A66" s="11" t="s">
        <v>103</v>
      </c>
      <c r="B66" s="50" t="s">
        <v>268</v>
      </c>
      <c r="C66" s="50" t="s">
        <v>200</v>
      </c>
      <c r="D66" s="51" t="s">
        <v>148</v>
      </c>
      <c r="E66" s="75"/>
      <c r="F66" s="49">
        <f>'MISZ - MALÉV Kupa 2023 CEC II'!$J$57</f>
        <v>8.5749999999999993</v>
      </c>
      <c r="G66" s="75"/>
      <c r="H66" s="49">
        <f>' XV Palota kupa BP 2023'!$J$54</f>
        <v>1.4</v>
      </c>
      <c r="I66" s="75"/>
      <c r="J66" s="75"/>
      <c r="K66" s="75"/>
      <c r="L66" s="75"/>
      <c r="M66" s="75"/>
      <c r="N66" s="75"/>
      <c r="O66" s="48">
        <f>'2023 OB'!$J$56</f>
        <v>3.6749999999999998</v>
      </c>
      <c r="P66" s="52">
        <f t="shared" si="3"/>
        <v>13.649999999999999</v>
      </c>
    </row>
    <row r="67" spans="1:16" ht="15" customHeight="1" x14ac:dyDescent="0.3">
      <c r="A67" s="11" t="s">
        <v>104</v>
      </c>
      <c r="B67" s="50" t="s">
        <v>81</v>
      </c>
      <c r="C67" s="50" t="s">
        <v>215</v>
      </c>
      <c r="D67" s="51" t="s">
        <v>148</v>
      </c>
      <c r="E67" s="49">
        <f>'MISZ - PÁLYA évadnyitó 2023'!J50</f>
        <v>3.3249999999999997</v>
      </c>
      <c r="F67" s="75"/>
      <c r="G67" s="48">
        <f>'MISZ - DEBRECEN 2023'!$J$46</f>
        <v>3.6750000000000003</v>
      </c>
      <c r="H67" s="87"/>
      <c r="I67" s="49">
        <f>'REG - KAPOSVÁR 2023'!$J$45</f>
        <v>2.2312500000000002</v>
      </c>
      <c r="J67" s="49">
        <f>'REG - BORSOD kupa 2023'!$J$45</f>
        <v>2.2312500000000002</v>
      </c>
      <c r="K67" s="75"/>
      <c r="L67" s="75"/>
      <c r="M67" s="75"/>
      <c r="N67" s="75"/>
      <c r="O67" s="75"/>
      <c r="P67" s="52">
        <f t="shared" si="3"/>
        <v>11.462499999999999</v>
      </c>
    </row>
    <row r="68" spans="1:16" ht="15" customHeight="1" x14ac:dyDescent="0.3">
      <c r="A68" s="11" t="s">
        <v>105</v>
      </c>
      <c r="B68" s="37" t="s">
        <v>292</v>
      </c>
      <c r="C68" s="37"/>
      <c r="D68" s="38" t="s">
        <v>148</v>
      </c>
      <c r="E68" s="76"/>
      <c r="F68" s="40">
        <f>'MISZ - MALÉV Kupa 2023 CEC II'!J58</f>
        <v>8.5749999999999993</v>
      </c>
      <c r="G68" s="76"/>
      <c r="H68" s="76"/>
      <c r="I68" s="88"/>
      <c r="J68" s="76"/>
      <c r="K68" s="76"/>
      <c r="L68" s="76"/>
      <c r="M68" s="76"/>
      <c r="N68" s="76"/>
      <c r="O68" s="76"/>
      <c r="P68" s="54">
        <f t="shared" si="3"/>
        <v>8.5749999999999993</v>
      </c>
    </row>
    <row r="69" spans="1:16" ht="15" customHeight="1" x14ac:dyDescent="0.3">
      <c r="A69" s="11" t="s">
        <v>106</v>
      </c>
      <c r="B69" s="37" t="s">
        <v>293</v>
      </c>
      <c r="C69" s="37"/>
      <c r="D69" s="38" t="s">
        <v>148</v>
      </c>
      <c r="E69" s="76"/>
      <c r="F69" s="40">
        <f>'MISZ - MALÉV Kupa 2023 CEC II'!J59</f>
        <v>8.5749999999999993</v>
      </c>
      <c r="G69" s="76"/>
      <c r="H69" s="76"/>
      <c r="I69" s="88"/>
      <c r="J69" s="76"/>
      <c r="K69" s="76"/>
      <c r="L69" s="76"/>
      <c r="M69" s="76"/>
      <c r="N69" s="76"/>
      <c r="O69" s="76"/>
      <c r="P69" s="54">
        <f t="shared" si="3"/>
        <v>8.5749999999999993</v>
      </c>
    </row>
    <row r="70" spans="1:16" ht="15" customHeight="1" x14ac:dyDescent="0.3">
      <c r="A70" s="11" t="s">
        <v>107</v>
      </c>
      <c r="B70" s="37" t="s">
        <v>178</v>
      </c>
      <c r="C70" s="43" t="s">
        <v>36</v>
      </c>
      <c r="D70" s="38" t="s">
        <v>148</v>
      </c>
      <c r="E70" s="76"/>
      <c r="F70" s="42">
        <f>'MISZ - MALÉV Kupa 2023 CEC II'!$J$56</f>
        <v>8.5749999999999993</v>
      </c>
      <c r="G70" s="76"/>
      <c r="H70" s="76"/>
      <c r="I70" s="76"/>
      <c r="J70" s="76"/>
      <c r="K70" s="76"/>
      <c r="L70" s="76"/>
      <c r="M70" s="76"/>
      <c r="N70" s="76"/>
      <c r="O70" s="76"/>
      <c r="P70" s="54">
        <f t="shared" si="3"/>
        <v>8.5749999999999993</v>
      </c>
    </row>
    <row r="71" spans="1:16" ht="15" customHeight="1" x14ac:dyDescent="0.3">
      <c r="A71" s="11" t="s">
        <v>108</v>
      </c>
      <c r="B71" s="37" t="s">
        <v>266</v>
      </c>
      <c r="C71" s="37" t="s">
        <v>88</v>
      </c>
      <c r="D71" s="38" t="s">
        <v>148</v>
      </c>
      <c r="E71" s="76"/>
      <c r="F71" s="76"/>
      <c r="G71" s="76"/>
      <c r="H71" s="42">
        <f>' XV Palota kupa BP 2023'!$J$48</f>
        <v>3.5</v>
      </c>
      <c r="I71" s="76"/>
      <c r="J71" s="76"/>
      <c r="K71" s="76"/>
      <c r="L71" s="76"/>
      <c r="M71" s="76"/>
      <c r="N71" s="76"/>
      <c r="O71" s="42">
        <f>'2023 OB'!$J$55</f>
        <v>4.4624999999999995</v>
      </c>
      <c r="P71" s="54">
        <f t="shared" si="3"/>
        <v>7.9624999999999995</v>
      </c>
    </row>
    <row r="72" spans="1:16" ht="15" customHeight="1" x14ac:dyDescent="0.3">
      <c r="A72" s="11" t="s">
        <v>142</v>
      </c>
      <c r="B72" s="37" t="s">
        <v>267</v>
      </c>
      <c r="C72" s="37" t="s">
        <v>269</v>
      </c>
      <c r="D72" s="38" t="s">
        <v>148</v>
      </c>
      <c r="E72" s="76"/>
      <c r="F72" s="76"/>
      <c r="G72" s="76"/>
      <c r="H72" s="42">
        <f>' XV Palota kupa BP 2023'!$J$50</f>
        <v>3.15</v>
      </c>
      <c r="I72" s="76"/>
      <c r="J72" s="76"/>
      <c r="K72" s="76"/>
      <c r="L72" s="76"/>
      <c r="M72" s="76"/>
      <c r="N72" s="76"/>
      <c r="O72" s="42">
        <f>'2023 OB'!$J$54</f>
        <v>4.7249999999999996</v>
      </c>
      <c r="P72" s="54">
        <f t="shared" si="3"/>
        <v>7.875</v>
      </c>
    </row>
    <row r="73" spans="1:16" ht="15" customHeight="1" x14ac:dyDescent="0.3">
      <c r="A73" s="11" t="s">
        <v>143</v>
      </c>
      <c r="B73" s="37" t="s">
        <v>224</v>
      </c>
      <c r="C73" s="37" t="s">
        <v>36</v>
      </c>
      <c r="D73" s="38" t="s">
        <v>148</v>
      </c>
      <c r="E73" s="76"/>
      <c r="F73" s="76"/>
      <c r="G73" s="76"/>
      <c r="H73" s="42">
        <f>' XV Palota kupa BP 2023'!$J$52</f>
        <v>2.4499999999999997</v>
      </c>
      <c r="I73" s="76"/>
      <c r="J73" s="42">
        <f>'REG - BORSOD kupa 2023'!$J$47</f>
        <v>1.5750000000000002</v>
      </c>
      <c r="K73" s="76"/>
      <c r="L73" s="76"/>
      <c r="M73" s="76"/>
      <c r="N73" s="76"/>
      <c r="O73" s="42">
        <f>'2023 OB'!$J$57</f>
        <v>3.6749999999999998</v>
      </c>
      <c r="P73" s="54">
        <f t="shared" si="3"/>
        <v>7.7</v>
      </c>
    </row>
    <row r="74" spans="1:16" ht="15" customHeight="1" x14ac:dyDescent="0.3">
      <c r="A74" s="11" t="s">
        <v>169</v>
      </c>
      <c r="B74" s="37" t="s">
        <v>89</v>
      </c>
      <c r="C74" s="37" t="s">
        <v>168</v>
      </c>
      <c r="D74" s="38" t="s">
        <v>148</v>
      </c>
      <c r="E74" s="42">
        <f>'MISZ - PÁLYA évadnyitó 2023'!J48</f>
        <v>3.5</v>
      </c>
      <c r="F74" s="76"/>
      <c r="G74" s="42">
        <f>'MISZ - DEBRECEN 2023'!$J$48</f>
        <v>2.625</v>
      </c>
      <c r="H74" s="76"/>
      <c r="I74" s="76"/>
      <c r="J74" s="88"/>
      <c r="K74" s="76"/>
      <c r="L74" s="76"/>
      <c r="M74" s="76"/>
      <c r="N74" s="76"/>
      <c r="O74" s="76"/>
      <c r="P74" s="54">
        <f t="shared" si="3"/>
        <v>6.125</v>
      </c>
    </row>
    <row r="75" spans="1:16" ht="15" customHeight="1" x14ac:dyDescent="0.3">
      <c r="A75" s="11" t="s">
        <v>170</v>
      </c>
      <c r="B75" s="37" t="s">
        <v>213</v>
      </c>
      <c r="C75" s="37" t="s">
        <v>214</v>
      </c>
      <c r="D75" s="38" t="s">
        <v>148</v>
      </c>
      <c r="E75" s="42">
        <f>'MISZ - PÁLYA évadnyitó 2023'!$J$47</f>
        <v>4.1999999999999993</v>
      </c>
      <c r="F75" s="76"/>
      <c r="G75" s="76"/>
      <c r="H75" s="76"/>
      <c r="I75" s="76"/>
      <c r="J75" s="88"/>
      <c r="K75" s="76"/>
      <c r="L75" s="76"/>
      <c r="M75" s="76"/>
      <c r="N75" s="76"/>
      <c r="O75" s="76"/>
      <c r="P75" s="54">
        <f t="shared" si="3"/>
        <v>4.1999999999999993</v>
      </c>
    </row>
    <row r="76" spans="1:16" ht="15" customHeight="1" x14ac:dyDescent="0.3">
      <c r="A76" s="11" t="s">
        <v>320</v>
      </c>
      <c r="B76" s="37" t="s">
        <v>265</v>
      </c>
      <c r="C76" s="37" t="s">
        <v>269</v>
      </c>
      <c r="D76" s="38" t="s">
        <v>148</v>
      </c>
      <c r="E76" s="76"/>
      <c r="F76" s="76"/>
      <c r="G76" s="76"/>
      <c r="H76" s="42">
        <f>' XV Palota kupa BP 2023'!$J$47</f>
        <v>4.1999999999999993</v>
      </c>
      <c r="I76" s="76"/>
      <c r="J76" s="76"/>
      <c r="K76" s="76"/>
      <c r="L76" s="76"/>
      <c r="M76" s="76"/>
      <c r="N76" s="76"/>
      <c r="O76" s="76"/>
      <c r="P76" s="54">
        <f t="shared" si="3"/>
        <v>4.1999999999999993</v>
      </c>
    </row>
    <row r="77" spans="1:16" ht="15" customHeight="1" x14ac:dyDescent="0.3">
      <c r="A77" s="11" t="s">
        <v>321</v>
      </c>
      <c r="B77" s="37" t="s">
        <v>114</v>
      </c>
      <c r="C77" s="37" t="s">
        <v>68</v>
      </c>
      <c r="D77" s="38" t="s">
        <v>148</v>
      </c>
      <c r="E77" s="42">
        <f>'MISZ - PÁLYA évadnyitó 2023'!J49</f>
        <v>3.3249999999999997</v>
      </c>
      <c r="F77" s="76"/>
      <c r="G77" s="88"/>
      <c r="H77" s="88"/>
      <c r="I77" s="76"/>
      <c r="J77" s="76"/>
      <c r="K77" s="76"/>
      <c r="L77" s="76"/>
      <c r="M77" s="76"/>
      <c r="N77" s="76"/>
      <c r="O77" s="76"/>
      <c r="P77" s="54">
        <f t="shared" si="3"/>
        <v>3.3249999999999997</v>
      </c>
    </row>
    <row r="78" spans="1:16" ht="15" customHeight="1" x14ac:dyDescent="0.3">
      <c r="A78" s="11" t="s">
        <v>322</v>
      </c>
      <c r="B78" s="37" t="s">
        <v>164</v>
      </c>
      <c r="C78" s="37" t="s">
        <v>166</v>
      </c>
      <c r="D78" s="38" t="s">
        <v>148</v>
      </c>
      <c r="E78" s="76"/>
      <c r="F78" s="76"/>
      <c r="G78" s="76"/>
      <c r="H78" s="42">
        <f>' XV Palota kupa BP 2023'!$J$53</f>
        <v>1.4</v>
      </c>
      <c r="I78" s="76"/>
      <c r="J78" s="76"/>
      <c r="K78" s="76"/>
      <c r="L78" s="76"/>
      <c r="M78" s="76"/>
      <c r="N78" s="76"/>
      <c r="O78" s="76"/>
      <c r="P78" s="54">
        <f t="shared" si="3"/>
        <v>1.4</v>
      </c>
    </row>
    <row r="79" spans="1:16" ht="15" customHeight="1" x14ac:dyDescent="0.3">
      <c r="A79" s="11" t="s">
        <v>323</v>
      </c>
      <c r="B79" s="37"/>
      <c r="C79" s="37"/>
      <c r="D79" s="38" t="s">
        <v>148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54">
        <f t="shared" si="3"/>
        <v>0</v>
      </c>
    </row>
    <row r="80" spans="1:16" ht="15" customHeight="1" x14ac:dyDescent="0.3">
      <c r="A80" s="11" t="s">
        <v>324</v>
      </c>
      <c r="B80" s="37"/>
      <c r="C80" s="37"/>
      <c r="D80" s="38" t="s">
        <v>148</v>
      </c>
      <c r="E80" s="76"/>
      <c r="F80" s="76"/>
      <c r="G80" s="76"/>
      <c r="H80" s="76"/>
      <c r="I80" s="76"/>
      <c r="J80" s="88"/>
      <c r="K80" s="76"/>
      <c r="L80" s="76"/>
      <c r="M80" s="76"/>
      <c r="N80" s="76"/>
      <c r="O80" s="76"/>
      <c r="P80" s="54">
        <f t="shared" si="3"/>
        <v>0</v>
      </c>
    </row>
    <row r="81" spans="1:16" ht="15" customHeight="1" x14ac:dyDescent="0.3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5" customHeight="1" x14ac:dyDescent="0.3">
      <c r="A82" s="29" t="s">
        <v>94</v>
      </c>
      <c r="B82" s="50" t="s">
        <v>217</v>
      </c>
      <c r="C82" s="50" t="s">
        <v>88</v>
      </c>
      <c r="D82" s="51" t="s">
        <v>185</v>
      </c>
      <c r="E82" s="49">
        <f>'MISZ - PÁLYA évadnyitó 2023'!J55</f>
        <v>3.5</v>
      </c>
      <c r="F82" s="48">
        <f>'MISZ - MALÉV Kupa 2023 CEC II'!$J$64</f>
        <v>7.8093750000000011</v>
      </c>
      <c r="G82" s="48">
        <f>'MISZ - DEBRECEN 2023'!$J$55</f>
        <v>3.5</v>
      </c>
      <c r="H82" s="48">
        <f>' XV Palota kupa BP 2023'!$J$57</f>
        <v>2.9749999999999996</v>
      </c>
      <c r="I82" s="75"/>
      <c r="J82" s="75"/>
      <c r="K82" s="75"/>
      <c r="L82" s="75"/>
      <c r="M82" s="75"/>
      <c r="N82" s="75"/>
      <c r="O82" s="48">
        <f>'2023 OB'!$J$60</f>
        <v>5.25</v>
      </c>
      <c r="P82" s="52">
        <f t="shared" ref="P82:P88" si="4">SUM(E82:O82)</f>
        <v>23.034375000000001</v>
      </c>
    </row>
    <row r="83" spans="1:16" ht="15" customHeight="1" x14ac:dyDescent="0.3">
      <c r="A83" s="30" t="s">
        <v>95</v>
      </c>
      <c r="B83" s="50" t="s">
        <v>184</v>
      </c>
      <c r="C83" s="50" t="s">
        <v>176</v>
      </c>
      <c r="D83" s="51" t="s">
        <v>185</v>
      </c>
      <c r="E83" s="87"/>
      <c r="F83" s="49">
        <f>'MISZ - MALÉV Kupa 2023 CEC II'!$J$63</f>
        <v>9.1875</v>
      </c>
      <c r="G83" s="75"/>
      <c r="H83" s="49">
        <f>' XV Palota kupa BP 2023'!$J$56</f>
        <v>3.5</v>
      </c>
      <c r="I83" s="75"/>
      <c r="J83" s="75"/>
      <c r="K83" s="75"/>
      <c r="L83" s="75"/>
      <c r="M83" s="75"/>
      <c r="N83" s="75"/>
      <c r="O83" s="48">
        <f>'2023 OB'!$J$62</f>
        <v>3.6749999999999998</v>
      </c>
      <c r="P83" s="52">
        <f t="shared" si="4"/>
        <v>16.362500000000001</v>
      </c>
    </row>
    <row r="84" spans="1:16" ht="15" customHeight="1" x14ac:dyDescent="0.3">
      <c r="A84" s="31" t="s">
        <v>96</v>
      </c>
      <c r="B84" s="50" t="s">
        <v>220</v>
      </c>
      <c r="C84" s="50" t="s">
        <v>221</v>
      </c>
      <c r="D84" s="51" t="s">
        <v>185</v>
      </c>
      <c r="E84" s="49">
        <f>'MISZ - PÁLYA évadnyitó 2023'!$J$58</f>
        <v>2.0999999999999996</v>
      </c>
      <c r="F84" s="49">
        <f>'MISZ - MALÉV Kupa 2023 CEC II'!$J$66</f>
        <v>5.5125000000000011</v>
      </c>
      <c r="G84" s="49">
        <f>'MISZ - DEBRECEN 2023'!$J$57</f>
        <v>2.4499999999999997</v>
      </c>
      <c r="H84" s="49">
        <f>' XV Palota kupa BP 2023'!$J$59</f>
        <v>2.0999999999999996</v>
      </c>
      <c r="I84" s="49">
        <f>'REG - KAPOSVÁR 2023'!$J$55</f>
        <v>1.75</v>
      </c>
      <c r="J84" s="49">
        <f>'REG - BORSOD kupa 2023'!$J$55</f>
        <v>1.75</v>
      </c>
      <c r="K84" s="75"/>
      <c r="L84" s="75"/>
      <c r="M84" s="75"/>
      <c r="N84" s="75"/>
      <c r="O84" s="75"/>
      <c r="P84" s="52">
        <f t="shared" si="4"/>
        <v>15.6625</v>
      </c>
    </row>
    <row r="85" spans="1:16" ht="15" customHeight="1" x14ac:dyDescent="0.3">
      <c r="A85" s="11" t="s">
        <v>97</v>
      </c>
      <c r="B85" s="50" t="s">
        <v>218</v>
      </c>
      <c r="C85" s="50" t="s">
        <v>221</v>
      </c>
      <c r="D85" s="51" t="s">
        <v>185</v>
      </c>
      <c r="E85" s="49">
        <f>'MISZ - PÁLYA évadnyitó 2023'!J56</f>
        <v>2.9749999999999996</v>
      </c>
      <c r="F85" s="49">
        <f>'MISZ - MALÉV Kupa 2023 CEC II'!$J$67</f>
        <v>4.59375</v>
      </c>
      <c r="G85" s="49">
        <f>'MISZ - DEBRECEN 2023'!$J$56</f>
        <v>2.9749999999999996</v>
      </c>
      <c r="H85" s="75"/>
      <c r="I85" s="75"/>
      <c r="J85" s="75"/>
      <c r="K85" s="75"/>
      <c r="L85" s="75"/>
      <c r="M85" s="75"/>
      <c r="N85" s="87"/>
      <c r="O85" s="75"/>
      <c r="P85" s="52">
        <f t="shared" si="4"/>
        <v>10.543749999999999</v>
      </c>
    </row>
    <row r="86" spans="1:16" ht="15" customHeight="1" x14ac:dyDescent="0.3">
      <c r="A86" s="11" t="s">
        <v>98</v>
      </c>
      <c r="B86" s="37" t="str">
        <f>'MISZ - MALÉV Kupa 2023 CEC II'!$C$65</f>
        <v>Dugmanicsné Dombai Beáta</v>
      </c>
      <c r="C86" s="37"/>
      <c r="D86" s="38" t="s">
        <v>185</v>
      </c>
      <c r="E86" s="76"/>
      <c r="F86" s="40">
        <f>'MISZ - MALÉV Kupa 2023 CEC II'!$J$65</f>
        <v>6.4312500000000004</v>
      </c>
      <c r="G86" s="76"/>
      <c r="H86" s="76"/>
      <c r="I86" s="76"/>
      <c r="J86" s="76"/>
      <c r="K86" s="76"/>
      <c r="L86" s="76"/>
      <c r="M86" s="76"/>
      <c r="N86" s="76"/>
      <c r="O86" s="42">
        <f>'2023 OB'!$J$63</f>
        <v>3.1499999999999995</v>
      </c>
      <c r="P86" s="54">
        <f t="shared" si="4"/>
        <v>9.5812500000000007</v>
      </c>
    </row>
    <row r="87" spans="1:16" ht="15" customHeight="1" x14ac:dyDescent="0.3">
      <c r="A87" s="11" t="s">
        <v>99</v>
      </c>
      <c r="B87" s="37" t="s">
        <v>189</v>
      </c>
      <c r="C87" s="37" t="s">
        <v>190</v>
      </c>
      <c r="D87" s="38" t="s">
        <v>185</v>
      </c>
      <c r="E87" s="76"/>
      <c r="F87" s="88"/>
      <c r="G87" s="76"/>
      <c r="H87" s="42">
        <f>' XV Palota kupa BP 2023'!$J$58</f>
        <v>2.4499999999999997</v>
      </c>
      <c r="I87" s="76"/>
      <c r="J87" s="76"/>
      <c r="K87" s="76"/>
      <c r="L87" s="76"/>
      <c r="M87" s="76"/>
      <c r="N87" s="76"/>
      <c r="O87" s="42">
        <f>'2023 OB'!$J$61</f>
        <v>4.4624999999999995</v>
      </c>
      <c r="P87" s="54">
        <f t="shared" si="4"/>
        <v>6.9124999999999996</v>
      </c>
    </row>
    <row r="88" spans="1:16" ht="15" customHeight="1" x14ac:dyDescent="0.3">
      <c r="A88" s="11" t="s">
        <v>100</v>
      </c>
      <c r="B88" s="37" t="s">
        <v>219</v>
      </c>
      <c r="C88" s="37" t="s">
        <v>221</v>
      </c>
      <c r="D88" s="38" t="s">
        <v>185</v>
      </c>
      <c r="E88" s="40">
        <f>'MISZ - PÁLYA évadnyitó 2023'!J57</f>
        <v>2.4499999999999997</v>
      </c>
      <c r="F88" s="42">
        <f>'MISZ - MALÉV Kupa 2023 CEC II'!$J$68</f>
        <v>4.3640625000000002</v>
      </c>
      <c r="G88" s="76"/>
      <c r="H88" s="76"/>
      <c r="I88" s="76"/>
      <c r="J88" s="76"/>
      <c r="K88" s="76"/>
      <c r="L88" s="76"/>
      <c r="M88" s="76"/>
      <c r="N88" s="76"/>
      <c r="O88" s="76"/>
      <c r="P88" s="54">
        <f t="shared" si="4"/>
        <v>6.8140625000000004</v>
      </c>
    </row>
    <row r="89" spans="1:16" ht="15" customHeight="1" x14ac:dyDescent="0.3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5" customHeight="1" x14ac:dyDescent="0.3">
      <c r="A90" s="29" t="s">
        <v>94</v>
      </c>
      <c r="B90" s="50" t="s">
        <v>81</v>
      </c>
      <c r="C90" s="50" t="s">
        <v>82</v>
      </c>
      <c r="D90" s="51" t="s">
        <v>161</v>
      </c>
      <c r="E90" s="75"/>
      <c r="F90" s="49">
        <f>'MISZ - MALÉV Kupa 2023 CEC II'!$J$73</f>
        <v>5.5125000000000011</v>
      </c>
      <c r="G90" s="75"/>
      <c r="H90" s="49">
        <f>' XV Palota kupa BP 2023'!$J$61</f>
        <v>3.5</v>
      </c>
      <c r="I90" s="76"/>
      <c r="J90" s="75"/>
      <c r="K90" s="75"/>
      <c r="L90" s="49">
        <f>'CEC III'!$J$60</f>
        <v>6.125</v>
      </c>
      <c r="M90" s="49">
        <f>'CEC IV'!$J$60</f>
        <v>6.125</v>
      </c>
      <c r="N90" s="48">
        <f>'CEC V'!$J$60</f>
        <v>9.1875</v>
      </c>
      <c r="O90" s="48">
        <f>'2023 OB'!$J$65</f>
        <v>5.25</v>
      </c>
      <c r="P90" s="52">
        <f>SUM(E90:O90)</f>
        <v>35.700000000000003</v>
      </c>
    </row>
    <row r="91" spans="1:16" ht="15" customHeight="1" x14ac:dyDescent="0.3">
      <c r="A91" s="30" t="s">
        <v>95</v>
      </c>
      <c r="B91" s="37" t="s">
        <v>113</v>
      </c>
      <c r="C91" s="37" t="s">
        <v>88</v>
      </c>
      <c r="D91" s="38" t="s">
        <v>161</v>
      </c>
      <c r="E91" s="76"/>
      <c r="F91" s="40">
        <f>'MISZ - MALÉV Kupa 2023 CEC II'!$J$70</f>
        <v>9.1875</v>
      </c>
      <c r="G91" s="88"/>
      <c r="H91" s="88"/>
      <c r="I91" s="76"/>
      <c r="J91" s="76"/>
      <c r="K91" s="42">
        <f>'CEC I'!$J$60</f>
        <v>6.125</v>
      </c>
      <c r="L91" s="76"/>
      <c r="M91" s="76"/>
      <c r="N91" s="76"/>
      <c r="O91" s="76"/>
      <c r="P91" s="54">
        <f>SUM(E91:O91)</f>
        <v>15.3125</v>
      </c>
    </row>
    <row r="92" spans="1:16" ht="15" customHeight="1" x14ac:dyDescent="0.3">
      <c r="A92" s="31" t="s">
        <v>96</v>
      </c>
      <c r="B92" s="50"/>
      <c r="C92" s="50"/>
      <c r="D92" s="51" t="s">
        <v>161</v>
      </c>
      <c r="E92" s="87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52">
        <f>SUM(E92:O92)</f>
        <v>0</v>
      </c>
    </row>
    <row r="93" spans="1:16" ht="15" customHeight="1" x14ac:dyDescent="0.3">
      <c r="A93" s="11" t="s">
        <v>97</v>
      </c>
      <c r="B93" s="50"/>
      <c r="C93" s="50"/>
      <c r="D93" s="51" t="s">
        <v>161</v>
      </c>
      <c r="E93" s="75"/>
      <c r="F93" s="87"/>
      <c r="G93" s="75"/>
      <c r="H93" s="75"/>
      <c r="I93" s="75"/>
      <c r="J93" s="75"/>
      <c r="K93" s="75"/>
      <c r="L93" s="75"/>
      <c r="M93" s="75"/>
      <c r="N93" s="75"/>
      <c r="O93" s="75"/>
      <c r="P93" s="52">
        <f>SUM(E93:O93)</f>
        <v>0</v>
      </c>
    </row>
    <row r="94" spans="1:16" ht="15" customHeight="1" x14ac:dyDescent="0.3">
      <c r="A94" s="11"/>
      <c r="B94" s="89"/>
      <c r="C94" s="89"/>
      <c r="D94" s="89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90"/>
    </row>
    <row r="95" spans="1:16" ht="15" customHeight="1" x14ac:dyDescent="0.3">
      <c r="A95" s="29" t="s">
        <v>94</v>
      </c>
      <c r="B95" s="14" t="s">
        <v>72</v>
      </c>
      <c r="C95" s="14" t="s">
        <v>36</v>
      </c>
      <c r="D95" s="51" t="s">
        <v>162</v>
      </c>
      <c r="E95" s="75"/>
      <c r="F95" s="49">
        <f>'MISZ - MALÉV Kupa 2023 CEC II'!$J$80</f>
        <v>3.5</v>
      </c>
      <c r="G95" s="48">
        <f>'MISZ - DEBRECEN 2023'!$J$70</f>
        <v>3.5</v>
      </c>
      <c r="H95" s="48">
        <f>' XV Palota kupa BP 2023'!$J$71</f>
        <v>3.5</v>
      </c>
      <c r="I95" s="49">
        <f>'REG - KAPOSVÁR 2023'!$J$70</f>
        <v>1.75</v>
      </c>
      <c r="J95" s="49">
        <f>'REG - BORSOD kupa 2023'!$J$70</f>
        <v>1.75</v>
      </c>
      <c r="K95" s="75"/>
      <c r="L95" s="75"/>
      <c r="M95" s="75"/>
      <c r="N95" s="75"/>
      <c r="O95" s="48">
        <f>'2023 OB'!$J$75</f>
        <v>5.25</v>
      </c>
      <c r="P95" s="52">
        <f t="shared" ref="P95:P102" si="5">SUM(E95:O95)</f>
        <v>19.25</v>
      </c>
    </row>
    <row r="96" spans="1:16" ht="15" customHeight="1" x14ac:dyDescent="0.3">
      <c r="A96" s="30" t="s">
        <v>95</v>
      </c>
      <c r="B96" s="37" t="s">
        <v>271</v>
      </c>
      <c r="C96" s="37" t="s">
        <v>166</v>
      </c>
      <c r="D96" s="38" t="s">
        <v>162</v>
      </c>
      <c r="E96" s="76"/>
      <c r="F96" s="76"/>
      <c r="G96" s="76"/>
      <c r="H96" s="42">
        <f>' XV Palota kupa BP 2023'!$J$72</f>
        <v>2.9749999999999996</v>
      </c>
      <c r="I96" s="76"/>
      <c r="J96" s="88"/>
      <c r="K96" s="76"/>
      <c r="L96" s="76"/>
      <c r="M96" s="76"/>
      <c r="N96" s="76"/>
      <c r="O96" s="42">
        <f>'2023 OB'!$J$77</f>
        <v>3.6749999999999998</v>
      </c>
      <c r="P96" s="54">
        <f t="shared" si="5"/>
        <v>6.6499999999999995</v>
      </c>
    </row>
    <row r="97" spans="1:17" ht="15" customHeight="1" x14ac:dyDescent="0.3">
      <c r="A97" s="31" t="s">
        <v>96</v>
      </c>
      <c r="B97" s="37" t="s">
        <v>121</v>
      </c>
      <c r="C97" s="37" t="s">
        <v>122</v>
      </c>
      <c r="D97" s="38" t="s">
        <v>162</v>
      </c>
      <c r="E97" s="76"/>
      <c r="F97" s="42">
        <f>'MISZ - MALÉV Kupa 2023 CEC II'!$J$83</f>
        <v>2.0999999999999996</v>
      </c>
      <c r="G97" s="76"/>
      <c r="H97" s="76"/>
      <c r="I97" s="76"/>
      <c r="J97" s="76"/>
      <c r="K97" s="76"/>
      <c r="L97" s="76"/>
      <c r="M97" s="76"/>
      <c r="N97" s="76"/>
      <c r="O97" s="40">
        <f>'2023 OB'!$J$76</f>
        <v>4.4624999999999995</v>
      </c>
      <c r="P97" s="54">
        <f t="shared" si="5"/>
        <v>6.5624999999999991</v>
      </c>
    </row>
    <row r="98" spans="1:17" ht="15" customHeight="1" x14ac:dyDescent="0.3">
      <c r="A98" s="11" t="s">
        <v>97</v>
      </c>
      <c r="B98" s="37" t="s">
        <v>91</v>
      </c>
      <c r="C98" s="37" t="s">
        <v>74</v>
      </c>
      <c r="D98" s="38" t="s">
        <v>162</v>
      </c>
      <c r="E98" s="76"/>
      <c r="F98" s="76"/>
      <c r="G98" s="76"/>
      <c r="H98" s="76"/>
      <c r="I98" s="42">
        <f>'REG - KAPOSVÁR 2023'!$J$71</f>
        <v>1.4874999999999998</v>
      </c>
      <c r="J98" s="76"/>
      <c r="K98" s="76"/>
      <c r="L98" s="76"/>
      <c r="M98" s="76"/>
      <c r="N98" s="76"/>
      <c r="O98" s="42">
        <f>'2023 OB'!$J$78</f>
        <v>3.1499999999999995</v>
      </c>
      <c r="P98" s="54">
        <f t="shared" si="5"/>
        <v>4.6374999999999993</v>
      </c>
    </row>
    <row r="99" spans="1:17" ht="15" customHeight="1" x14ac:dyDescent="0.3">
      <c r="A99" s="11" t="s">
        <v>98</v>
      </c>
      <c r="B99" s="37" t="s">
        <v>230</v>
      </c>
      <c r="C99" s="37" t="s">
        <v>231</v>
      </c>
      <c r="D99" s="38" t="s">
        <v>162</v>
      </c>
      <c r="E99" s="76"/>
      <c r="F99" s="76"/>
      <c r="G99" s="76"/>
      <c r="H99" s="76"/>
      <c r="I99" s="76"/>
      <c r="J99" s="40">
        <f>'REG - BORSOD kupa 2023'!$J$71</f>
        <v>1.4874999999999998</v>
      </c>
      <c r="K99" s="76"/>
      <c r="L99" s="76"/>
      <c r="M99" s="76"/>
      <c r="N99" s="76"/>
      <c r="O99" s="76"/>
      <c r="P99" s="54">
        <f t="shared" si="5"/>
        <v>1.4874999999999998</v>
      </c>
    </row>
    <row r="100" spans="1:17" ht="15" customHeight="1" x14ac:dyDescent="0.3">
      <c r="A100" s="11" t="s">
        <v>99</v>
      </c>
      <c r="B100" s="37" t="s">
        <v>92</v>
      </c>
      <c r="C100" s="37" t="s">
        <v>74</v>
      </c>
      <c r="D100" s="38" t="s">
        <v>162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54">
        <f t="shared" si="5"/>
        <v>0</v>
      </c>
    </row>
    <row r="101" spans="1:17" ht="15" customHeight="1" x14ac:dyDescent="0.3">
      <c r="A101" s="11" t="s">
        <v>100</v>
      </c>
      <c r="B101" s="43" t="s">
        <v>141</v>
      </c>
      <c r="C101" s="43" t="s">
        <v>136</v>
      </c>
      <c r="D101" s="38" t="s">
        <v>162</v>
      </c>
      <c r="E101" s="76"/>
      <c r="F101" s="76"/>
      <c r="G101" s="88"/>
      <c r="H101" s="88"/>
      <c r="I101" s="76"/>
      <c r="J101" s="76"/>
      <c r="K101" s="76"/>
      <c r="L101" s="76"/>
      <c r="M101" s="76"/>
      <c r="N101" s="76"/>
      <c r="O101" s="76"/>
      <c r="P101" s="54">
        <f t="shared" si="5"/>
        <v>0</v>
      </c>
    </row>
    <row r="102" spans="1:17" ht="15" customHeight="1" x14ac:dyDescent="0.3">
      <c r="A102" s="11" t="s">
        <v>101</v>
      </c>
      <c r="B102" s="37" t="s">
        <v>167</v>
      </c>
      <c r="C102" s="37" t="s">
        <v>168</v>
      </c>
      <c r="D102" s="38" t="s">
        <v>162</v>
      </c>
      <c r="E102" s="76"/>
      <c r="F102" s="76"/>
      <c r="G102" s="76"/>
      <c r="H102" s="76"/>
      <c r="I102" s="76"/>
      <c r="J102" s="88"/>
      <c r="K102" s="76"/>
      <c r="L102" s="76"/>
      <c r="M102" s="76"/>
      <c r="N102" s="76"/>
      <c r="O102" s="76"/>
      <c r="P102" s="54">
        <f t="shared" si="5"/>
        <v>0</v>
      </c>
    </row>
    <row r="103" spans="1:17" ht="15" customHeight="1" x14ac:dyDescent="0.3">
      <c r="A103" s="11"/>
      <c r="B103" s="89"/>
      <c r="C103" s="89"/>
      <c r="D103" s="89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90"/>
    </row>
    <row r="104" spans="1:17" ht="15" customHeight="1" x14ac:dyDescent="0.3">
      <c r="A104" s="29" t="s">
        <v>94</v>
      </c>
      <c r="B104" s="14" t="s">
        <v>218</v>
      </c>
      <c r="C104" s="14" t="s">
        <v>36</v>
      </c>
      <c r="D104" s="51" t="s">
        <v>229</v>
      </c>
      <c r="E104" s="75"/>
      <c r="F104" s="75"/>
      <c r="G104" s="75"/>
      <c r="H104" s="49">
        <f>' XV Palota kupa BP 2023'!J76</f>
        <v>3.5</v>
      </c>
      <c r="I104" s="49">
        <f>'REG - KAPOSVÁR 2023'!$J$75</f>
        <v>1.75</v>
      </c>
      <c r="J104" s="49">
        <f>'REG - BORSOD kupa 2023'!$J$75</f>
        <v>1.75</v>
      </c>
      <c r="K104" s="75"/>
      <c r="L104" s="75"/>
      <c r="M104" s="75"/>
      <c r="N104" s="75"/>
      <c r="O104" s="48">
        <f>'2023 OB'!$J$80</f>
        <v>5.25</v>
      </c>
      <c r="P104" s="52">
        <f>SUM(E104:O104)</f>
        <v>12.25</v>
      </c>
    </row>
    <row r="105" spans="1:17" ht="15" customHeight="1" x14ac:dyDescent="0.3">
      <c r="A105" s="30" t="s">
        <v>95</v>
      </c>
      <c r="B105" s="37" t="s">
        <v>270</v>
      </c>
      <c r="C105" s="37" t="s">
        <v>191</v>
      </c>
      <c r="D105" s="38" t="s">
        <v>229</v>
      </c>
      <c r="E105" s="76"/>
      <c r="F105" s="76"/>
      <c r="G105" s="76"/>
      <c r="H105" s="42">
        <f>' XV Palota kupa BP 2023'!J78</f>
        <v>2.4499999999999997</v>
      </c>
      <c r="I105" s="76"/>
      <c r="J105" s="76"/>
      <c r="K105" s="76"/>
      <c r="L105" s="76"/>
      <c r="M105" s="76"/>
      <c r="N105" s="76"/>
      <c r="O105" s="40">
        <f>'2023 OB'!$J$81</f>
        <v>4.4624999999999995</v>
      </c>
      <c r="P105" s="54">
        <f>SUM(E105:O105)</f>
        <v>6.9124999999999996</v>
      </c>
      <c r="Q105" s="97"/>
    </row>
    <row r="106" spans="1:17" ht="15" customHeight="1" x14ac:dyDescent="0.3">
      <c r="A106" s="31" t="s">
        <v>96</v>
      </c>
      <c r="B106" s="14" t="s">
        <v>219</v>
      </c>
      <c r="C106" s="14" t="s">
        <v>36</v>
      </c>
      <c r="D106" s="51" t="s">
        <v>229</v>
      </c>
      <c r="E106" s="75"/>
      <c r="F106" s="75"/>
      <c r="G106" s="87"/>
      <c r="H106" s="48">
        <f>' XV Palota kupa BP 2023'!J77</f>
        <v>2.9749999999999996</v>
      </c>
      <c r="I106" s="49">
        <f>'REG - KAPOSVÁR 2023'!$J$49</f>
        <v>1.246875</v>
      </c>
      <c r="J106" s="49">
        <f>'REG - BORSOD kupa 2023'!$J$48</f>
        <v>1.3125</v>
      </c>
      <c r="K106" s="75"/>
      <c r="L106" s="75"/>
      <c r="M106" s="75"/>
      <c r="N106" s="75"/>
      <c r="O106" s="75"/>
      <c r="P106" s="52">
        <f>SUM(E106:O106)</f>
        <v>5.5343749999999998</v>
      </c>
    </row>
    <row r="107" spans="1:17" ht="15" customHeight="1" x14ac:dyDescent="0.3">
      <c r="A107" s="11"/>
      <c r="B107" s="89"/>
      <c r="C107" s="89"/>
      <c r="D107" s="89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90"/>
    </row>
    <row r="108" spans="1:17" ht="15" customHeight="1" x14ac:dyDescent="0.3">
      <c r="A108" s="29" t="s">
        <v>94</v>
      </c>
      <c r="B108" s="50" t="str">
        <f>'MISZ - MALÉV Kupa 2023 CEC II'!C92</f>
        <v>Kakas István</v>
      </c>
      <c r="C108" s="14" t="s">
        <v>264</v>
      </c>
      <c r="D108" s="51" t="s">
        <v>153</v>
      </c>
      <c r="E108" s="75"/>
      <c r="F108" s="48">
        <f>'MISZ - MALÉV Kupa 2023 CEC II'!$J$92</f>
        <v>3.6750000000000003</v>
      </c>
      <c r="G108" s="75"/>
      <c r="H108" s="49">
        <f>' XV Palota kupa BP 2023'!$J$81</f>
        <v>3.5</v>
      </c>
      <c r="I108" s="75"/>
      <c r="J108" s="75"/>
      <c r="K108" s="75"/>
      <c r="L108" s="75"/>
      <c r="M108" s="75"/>
      <c r="N108" s="75"/>
      <c r="O108" s="48">
        <f>'2023 OB'!$J$85</f>
        <v>5.25</v>
      </c>
      <c r="P108" s="52">
        <f t="shared" ref="P108:P114" si="6">SUM(E108:O108)</f>
        <v>12.425000000000001</v>
      </c>
    </row>
    <row r="109" spans="1:17" ht="15" customHeight="1" x14ac:dyDescent="0.3">
      <c r="A109" s="30" t="s">
        <v>95</v>
      </c>
      <c r="B109" s="50" t="s">
        <v>87</v>
      </c>
      <c r="C109" s="50" t="s">
        <v>88</v>
      </c>
      <c r="D109" s="51" t="s">
        <v>153</v>
      </c>
      <c r="E109" s="49">
        <f>'MISZ - PÁLYA évadnyitó 2023'!J80</f>
        <v>3.5</v>
      </c>
      <c r="F109" s="87"/>
      <c r="G109" s="75"/>
      <c r="H109" s="49">
        <f>' XV Palota kupa BP 2023'!$J$83</f>
        <v>2.4499999999999997</v>
      </c>
      <c r="I109" s="75"/>
      <c r="J109" s="75"/>
      <c r="K109" s="75"/>
      <c r="L109" s="75"/>
      <c r="M109" s="75"/>
      <c r="N109" s="75"/>
      <c r="O109" s="48">
        <f>'2023 OB'!$J$86</f>
        <v>4.4624999999999995</v>
      </c>
      <c r="P109" s="52">
        <f t="shared" si="6"/>
        <v>10.412499999999998</v>
      </c>
    </row>
    <row r="110" spans="1:17" ht="15" customHeight="1" x14ac:dyDescent="0.3">
      <c r="A110" s="31" t="s">
        <v>96</v>
      </c>
      <c r="B110" s="14" t="s">
        <v>182</v>
      </c>
      <c r="C110" s="14" t="s">
        <v>55</v>
      </c>
      <c r="D110" s="51" t="s">
        <v>153</v>
      </c>
      <c r="E110" s="75"/>
      <c r="F110" s="75"/>
      <c r="G110" s="49">
        <f>'MISZ - DEBRECEN 2023'!$J$80</f>
        <v>3.5</v>
      </c>
      <c r="H110" s="49">
        <f>' XV Palota kupa BP 2023'!$J$82</f>
        <v>2.9749999999999996</v>
      </c>
      <c r="I110" s="75"/>
      <c r="J110" s="75"/>
      <c r="K110" s="75"/>
      <c r="L110" s="75"/>
      <c r="M110" s="75"/>
      <c r="N110" s="75"/>
      <c r="O110" s="48">
        <f>'2023 OB'!$J$87</f>
        <v>3.6749999999999998</v>
      </c>
      <c r="P110" s="52">
        <f t="shared" si="6"/>
        <v>10.149999999999999</v>
      </c>
    </row>
    <row r="111" spans="1:17" ht="15" customHeight="1" x14ac:dyDescent="0.3">
      <c r="A111" s="11" t="s">
        <v>97</v>
      </c>
      <c r="B111" s="14" t="s">
        <v>261</v>
      </c>
      <c r="C111" s="14" t="s">
        <v>262</v>
      </c>
      <c r="D111" s="21" t="s">
        <v>153</v>
      </c>
      <c r="E111" s="84"/>
      <c r="F111" s="84"/>
      <c r="G111" s="84"/>
      <c r="H111" s="34">
        <f>' XV Palota kupa BP 2023'!$J$84</f>
        <v>2.0999999999999996</v>
      </c>
      <c r="I111" s="84"/>
      <c r="J111" s="84"/>
      <c r="K111" s="84"/>
      <c r="L111" s="84"/>
      <c r="M111" s="84"/>
      <c r="N111" s="34">
        <f>'CEC V'!$J$83</f>
        <v>2.9749999999999996</v>
      </c>
      <c r="O111" s="34">
        <f>'2023 OB'!$J$88</f>
        <v>3.1499999999999995</v>
      </c>
      <c r="P111" s="19">
        <f t="shared" si="6"/>
        <v>8.2249999999999979</v>
      </c>
    </row>
    <row r="112" spans="1:17" ht="15" customHeight="1" x14ac:dyDescent="0.3">
      <c r="A112" s="11" t="s">
        <v>98</v>
      </c>
      <c r="B112" s="37" t="s">
        <v>204</v>
      </c>
      <c r="C112" s="37" t="s">
        <v>65</v>
      </c>
      <c r="D112" s="38" t="s">
        <v>153</v>
      </c>
      <c r="E112" s="42">
        <f>'MISZ - PÁLYA évadnyitó 2023'!J81</f>
        <v>2.9749999999999996</v>
      </c>
      <c r="F112" s="88"/>
      <c r="G112" s="76"/>
      <c r="H112" s="76"/>
      <c r="I112" s="76"/>
      <c r="J112" s="76"/>
      <c r="K112" s="76"/>
      <c r="L112" s="76"/>
      <c r="M112" s="76"/>
      <c r="N112" s="76"/>
      <c r="O112" s="76"/>
      <c r="P112" s="54">
        <f t="shared" si="6"/>
        <v>2.9749999999999996</v>
      </c>
    </row>
    <row r="113" spans="1:16" ht="15" customHeight="1" x14ac:dyDescent="0.3">
      <c r="A113" s="11" t="s">
        <v>99</v>
      </c>
      <c r="B113" s="37" t="s">
        <v>258</v>
      </c>
      <c r="C113" s="37" t="s">
        <v>259</v>
      </c>
      <c r="D113" s="38" t="s">
        <v>153</v>
      </c>
      <c r="E113" s="76"/>
      <c r="F113" s="88"/>
      <c r="G113" s="76"/>
      <c r="H113" s="76"/>
      <c r="I113" s="76"/>
      <c r="J113" s="42">
        <f>'REG - BORSOD kupa 2023'!$J$80</f>
        <v>1.75</v>
      </c>
      <c r="K113" s="76"/>
      <c r="L113" s="76"/>
      <c r="M113" s="76"/>
      <c r="N113" s="76"/>
      <c r="O113" s="76"/>
      <c r="P113" s="54">
        <f t="shared" si="6"/>
        <v>1.75</v>
      </c>
    </row>
    <row r="114" spans="1:16" ht="15" customHeight="1" x14ac:dyDescent="0.3">
      <c r="A114" s="11" t="s">
        <v>100</v>
      </c>
      <c r="B114" s="37"/>
      <c r="C114" s="37"/>
      <c r="D114" s="38" t="s">
        <v>153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54">
        <f t="shared" si="6"/>
        <v>0</v>
      </c>
    </row>
    <row r="115" spans="1:16" ht="15" customHeight="1" x14ac:dyDescent="0.3">
      <c r="A115" s="11"/>
      <c r="B115" s="77"/>
      <c r="C115" s="77"/>
      <c r="D115" s="78"/>
      <c r="E115" s="79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91"/>
    </row>
    <row r="116" spans="1:16" ht="15" customHeight="1" x14ac:dyDescent="0.3">
      <c r="A116" s="29" t="s">
        <v>94</v>
      </c>
      <c r="B116" s="37" t="s">
        <v>205</v>
      </c>
      <c r="C116" s="37" t="s">
        <v>206</v>
      </c>
      <c r="D116" s="38" t="s">
        <v>207</v>
      </c>
      <c r="E116" s="42">
        <f>'MISZ - PÁLYA évadnyitó 2023'!$J$85</f>
        <v>3.5</v>
      </c>
      <c r="F116" s="76"/>
      <c r="G116" s="76"/>
      <c r="H116" s="76"/>
      <c r="I116" s="76"/>
      <c r="J116" s="76"/>
      <c r="K116" s="76"/>
      <c r="L116" s="76"/>
      <c r="M116" s="76"/>
      <c r="N116" s="76"/>
      <c r="O116" s="40">
        <f>'2023 OB'!$J$90</f>
        <v>5.25</v>
      </c>
      <c r="P116" s="54">
        <f>SUM(E116:O116)</f>
        <v>8.75</v>
      </c>
    </row>
    <row r="117" spans="1:16" ht="15" customHeight="1" x14ac:dyDescent="0.3">
      <c r="A117" s="30" t="s">
        <v>95</v>
      </c>
      <c r="B117" s="98" t="s">
        <v>263</v>
      </c>
      <c r="C117" s="37" t="s">
        <v>264</v>
      </c>
      <c r="D117" s="38" t="s">
        <v>207</v>
      </c>
      <c r="E117" s="76"/>
      <c r="F117" s="76"/>
      <c r="G117" s="88"/>
      <c r="H117" s="40">
        <f>' XV Palota kupa BP 2023'!$J$86</f>
        <v>3.5</v>
      </c>
      <c r="I117" s="76"/>
      <c r="J117" s="76"/>
      <c r="K117" s="76"/>
      <c r="L117" s="76"/>
      <c r="M117" s="76"/>
      <c r="N117" s="76"/>
      <c r="O117" s="40">
        <f>'2023 OB'!$J$91</f>
        <v>4.4624999999999995</v>
      </c>
      <c r="P117" s="54">
        <f>SUM(E117:O117)</f>
        <v>7.9624999999999995</v>
      </c>
    </row>
    <row r="118" spans="1:16" ht="15" customHeight="1" x14ac:dyDescent="0.3">
      <c r="A118" s="31" t="s">
        <v>96</v>
      </c>
      <c r="B118" s="37"/>
      <c r="C118" s="37"/>
      <c r="D118" s="38" t="s">
        <v>207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54">
        <f>SUM(E118:O118)</f>
        <v>0</v>
      </c>
    </row>
    <row r="119" spans="1:16" ht="15" customHeight="1" x14ac:dyDescent="0.3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15" customHeight="1" x14ac:dyDescent="0.3">
      <c r="A120" s="29" t="s">
        <v>94</v>
      </c>
      <c r="B120" s="50" t="s">
        <v>210</v>
      </c>
      <c r="C120" s="50" t="s">
        <v>34</v>
      </c>
      <c r="D120" s="51" t="s">
        <v>318</v>
      </c>
      <c r="E120" s="49">
        <f>'MISZ - PÁLYA évadnyitó 2023'!J90</f>
        <v>3.5</v>
      </c>
      <c r="F120" s="49">
        <f>'MISZ - MALÉV Kupa 2023 CEC II'!$J$101</f>
        <v>2.9749999999999996</v>
      </c>
      <c r="G120" s="75"/>
      <c r="H120" s="49">
        <f>' XV Palota kupa BP 2023'!$J$91</f>
        <v>3.5</v>
      </c>
      <c r="I120" s="75"/>
      <c r="J120" s="75"/>
      <c r="K120" s="75"/>
      <c r="L120" s="75"/>
      <c r="M120" s="75"/>
      <c r="N120" s="75"/>
      <c r="O120" s="48">
        <f>'2023 OB'!$J$97</f>
        <v>3.6749999999999998</v>
      </c>
      <c r="P120" s="52">
        <f t="shared" ref="P120:P126" si="7">SUM(E120:O120)</f>
        <v>13.649999999999999</v>
      </c>
    </row>
    <row r="121" spans="1:16" ht="15" customHeight="1" x14ac:dyDescent="0.3">
      <c r="A121" s="30" t="s">
        <v>95</v>
      </c>
      <c r="B121" s="50" t="s">
        <v>236</v>
      </c>
      <c r="C121" s="14" t="s">
        <v>37</v>
      </c>
      <c r="D121" s="51" t="s">
        <v>318</v>
      </c>
      <c r="E121" s="75"/>
      <c r="F121" s="49">
        <f>'MISZ - MALÉV Kupa 2023 CEC II'!$J$100</f>
        <v>3.5</v>
      </c>
      <c r="G121" s="75"/>
      <c r="H121" s="75"/>
      <c r="I121" s="49">
        <f>'REG - KAPOSVÁR 2023'!$J$90</f>
        <v>1.75</v>
      </c>
      <c r="J121" s="75"/>
      <c r="K121" s="75"/>
      <c r="L121" s="75"/>
      <c r="M121" s="75"/>
      <c r="N121" s="75"/>
      <c r="O121" s="48">
        <f>'2023 OB'!$J$96</f>
        <v>4.4624999999999995</v>
      </c>
      <c r="P121" s="52">
        <f t="shared" si="7"/>
        <v>9.7124999999999986</v>
      </c>
    </row>
    <row r="122" spans="1:16" x14ac:dyDescent="0.3">
      <c r="A122" s="31" t="s">
        <v>96</v>
      </c>
      <c r="B122" s="14" t="s">
        <v>239</v>
      </c>
      <c r="C122" s="14" t="s">
        <v>74</v>
      </c>
      <c r="D122" s="51" t="s">
        <v>318</v>
      </c>
      <c r="E122" s="75"/>
      <c r="F122" s="49">
        <f>'MISZ - MALÉV Kupa 2023 CEC II'!$J$102</f>
        <v>2.4499999999999997</v>
      </c>
      <c r="G122" s="75"/>
      <c r="H122" s="75"/>
      <c r="I122" s="49">
        <f>'REG - KAPOSVÁR 2023'!$J$92</f>
        <v>1.2249999999999999</v>
      </c>
      <c r="J122" s="75"/>
      <c r="K122" s="75"/>
      <c r="L122" s="75"/>
      <c r="M122" s="75"/>
      <c r="N122" s="75"/>
      <c r="O122" s="48">
        <f>'2023 OB'!$J$95</f>
        <v>5.25</v>
      </c>
      <c r="P122" s="52">
        <f t="shared" si="7"/>
        <v>8.9250000000000007</v>
      </c>
    </row>
    <row r="123" spans="1:16" x14ac:dyDescent="0.3">
      <c r="A123" s="11" t="s">
        <v>97</v>
      </c>
      <c r="B123" s="37" t="s">
        <v>246</v>
      </c>
      <c r="C123" s="37" t="s">
        <v>168</v>
      </c>
      <c r="D123" s="38" t="s">
        <v>318</v>
      </c>
      <c r="E123" s="76"/>
      <c r="F123" s="76"/>
      <c r="G123" s="42">
        <f>'MISZ - DEBRECEN 2023'!$J$90</f>
        <v>3.5</v>
      </c>
      <c r="H123" s="76"/>
      <c r="I123" s="76"/>
      <c r="J123" s="76"/>
      <c r="K123" s="76"/>
      <c r="L123" s="76"/>
      <c r="M123" s="76"/>
      <c r="N123" s="76"/>
      <c r="O123" s="76"/>
      <c r="P123" s="54">
        <f t="shared" si="7"/>
        <v>3.5</v>
      </c>
    </row>
    <row r="124" spans="1:16" x14ac:dyDescent="0.3">
      <c r="A124" s="11" t="s">
        <v>98</v>
      </c>
      <c r="B124" s="37" t="s">
        <v>211</v>
      </c>
      <c r="C124" s="37" t="s">
        <v>173</v>
      </c>
      <c r="D124" s="38" t="s">
        <v>318</v>
      </c>
      <c r="E124" s="42">
        <f>'MISZ - PÁLYA évadnyitó 2023'!J91</f>
        <v>2.9749999999999996</v>
      </c>
      <c r="F124" s="76"/>
      <c r="G124" s="88"/>
      <c r="H124" s="88"/>
      <c r="I124" s="76"/>
      <c r="J124" s="76"/>
      <c r="K124" s="76"/>
      <c r="L124" s="76"/>
      <c r="M124" s="76"/>
      <c r="N124" s="76"/>
      <c r="O124" s="76"/>
      <c r="P124" s="54">
        <f t="shared" si="7"/>
        <v>2.9749999999999996</v>
      </c>
    </row>
    <row r="125" spans="1:16" x14ac:dyDescent="0.3">
      <c r="A125" s="11" t="s">
        <v>99</v>
      </c>
      <c r="B125" s="37" t="s">
        <v>260</v>
      </c>
      <c r="C125" s="37" t="s">
        <v>231</v>
      </c>
      <c r="D125" s="38" t="s">
        <v>318</v>
      </c>
      <c r="E125" s="76"/>
      <c r="F125" s="76"/>
      <c r="G125" s="76"/>
      <c r="H125" s="76"/>
      <c r="I125" s="76"/>
      <c r="J125" s="42">
        <f>'REG - BORSOD kupa 2023'!$J$90</f>
        <v>1.75</v>
      </c>
      <c r="K125" s="76"/>
      <c r="L125" s="76"/>
      <c r="M125" s="76"/>
      <c r="N125" s="76"/>
      <c r="O125" s="76"/>
      <c r="P125" s="54">
        <f t="shared" si="7"/>
        <v>1.75</v>
      </c>
    </row>
    <row r="126" spans="1:16" x14ac:dyDescent="0.3">
      <c r="A126" s="11" t="s">
        <v>100</v>
      </c>
      <c r="B126" s="37" t="s">
        <v>237</v>
      </c>
      <c r="C126" s="37" t="s">
        <v>238</v>
      </c>
      <c r="D126" s="38" t="s">
        <v>318</v>
      </c>
      <c r="E126" s="76"/>
      <c r="F126" s="76"/>
      <c r="G126" s="76"/>
      <c r="H126" s="76"/>
      <c r="I126" s="42">
        <f>'REG - KAPOSVÁR 2023'!$J$91</f>
        <v>1.4874999999999998</v>
      </c>
      <c r="J126" s="76"/>
      <c r="K126" s="76"/>
      <c r="L126" s="76"/>
      <c r="M126" s="76"/>
      <c r="N126" s="76"/>
      <c r="O126" s="76"/>
      <c r="P126" s="54">
        <f t="shared" si="7"/>
        <v>1.4874999999999998</v>
      </c>
    </row>
    <row r="127" spans="1:16" ht="15" customHeight="1" x14ac:dyDescent="0.3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</row>
    <row r="128" spans="1:16" ht="15" customHeight="1" x14ac:dyDescent="0.3">
      <c r="A128" s="29" t="s">
        <v>94</v>
      </c>
      <c r="B128" s="99" t="s">
        <v>242</v>
      </c>
      <c r="C128" s="37" t="s">
        <v>238</v>
      </c>
      <c r="D128" s="38" t="s">
        <v>319</v>
      </c>
      <c r="E128" s="76"/>
      <c r="F128" s="76"/>
      <c r="G128" s="76"/>
      <c r="H128" s="76"/>
      <c r="I128" s="42">
        <f>'REG - KAPOSVÁR 2023'!$J$94</f>
        <v>1.75</v>
      </c>
      <c r="J128" s="76"/>
      <c r="K128" s="76"/>
      <c r="L128" s="76"/>
      <c r="M128" s="76"/>
      <c r="N128" s="76"/>
      <c r="O128" s="76"/>
      <c r="P128" s="54">
        <f t="shared" ref="P128:P130" si="8">SUM(E128:O128)</f>
        <v>1.75</v>
      </c>
    </row>
    <row r="129" spans="1:16" ht="15" customHeight="1" x14ac:dyDescent="0.3">
      <c r="A129" s="30" t="s">
        <v>95</v>
      </c>
      <c r="B129" s="50"/>
      <c r="C129" s="50"/>
      <c r="D129" s="51" t="s">
        <v>319</v>
      </c>
      <c r="E129" s="75"/>
      <c r="F129" s="75"/>
      <c r="G129" s="87"/>
      <c r="H129" s="87"/>
      <c r="I129" s="75"/>
      <c r="J129" s="75"/>
      <c r="K129" s="75"/>
      <c r="L129" s="75"/>
      <c r="M129" s="75"/>
      <c r="N129" s="75"/>
      <c r="O129" s="75"/>
      <c r="P129" s="52">
        <f t="shared" si="8"/>
        <v>0</v>
      </c>
    </row>
    <row r="130" spans="1:16" x14ac:dyDescent="0.3">
      <c r="A130" s="31" t="s">
        <v>96</v>
      </c>
      <c r="B130" s="50"/>
      <c r="C130" s="50"/>
      <c r="D130" s="51" t="s">
        <v>319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52">
        <f t="shared" si="8"/>
        <v>0</v>
      </c>
    </row>
    <row r="131" spans="1:16" x14ac:dyDescent="0.3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</sheetData>
  <sortState xmlns:xlrd2="http://schemas.microsoft.com/office/spreadsheetml/2017/richdata2" ref="B120:P126">
    <sortCondition descending="1" ref="P1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2:R96"/>
  <sheetViews>
    <sheetView workbookViewId="0">
      <selection activeCell="F40" sqref="F40"/>
    </sheetView>
  </sheetViews>
  <sheetFormatPr defaultRowHeight="14.4" x14ac:dyDescent="0.3"/>
  <cols>
    <col min="3" max="3" width="20.33203125" customWidth="1"/>
    <col min="4" max="4" width="32.6640625" bestFit="1" customWidth="1"/>
    <col min="8" max="8" width="11.5546875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111</v>
      </c>
      <c r="B3" s="13">
        <v>1</v>
      </c>
      <c r="C3" s="14" t="s">
        <v>30</v>
      </c>
      <c r="D3" s="14" t="s">
        <v>31</v>
      </c>
      <c r="E3" s="21" t="s">
        <v>149</v>
      </c>
      <c r="F3" s="16">
        <v>567</v>
      </c>
      <c r="G3" s="15">
        <v>20</v>
      </c>
      <c r="H3" s="15">
        <v>0.13125000000000001</v>
      </c>
      <c r="I3" s="15">
        <v>2</v>
      </c>
      <c r="J3" s="19">
        <f t="shared" ref="J3:J8" si="0">G3*H3*I3</f>
        <v>5.25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14" t="s">
        <v>193</v>
      </c>
      <c r="D4" s="14" t="s">
        <v>195</v>
      </c>
      <c r="E4" s="21" t="s">
        <v>149</v>
      </c>
      <c r="F4" s="16">
        <v>557</v>
      </c>
      <c r="G4" s="15">
        <v>17</v>
      </c>
      <c r="H4" s="15">
        <v>0.13125000000000001</v>
      </c>
      <c r="I4" s="15">
        <v>2</v>
      </c>
      <c r="J4" s="19">
        <f t="shared" si="0"/>
        <v>4.4625000000000004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">
      <c r="A5" s="117"/>
      <c r="B5" s="18">
        <v>3</v>
      </c>
      <c r="C5" s="14" t="s">
        <v>123</v>
      </c>
      <c r="D5" s="14" t="s">
        <v>31</v>
      </c>
      <c r="E5" s="21" t="s">
        <v>149</v>
      </c>
      <c r="F5" s="16">
        <v>626</v>
      </c>
      <c r="G5" s="15">
        <v>14</v>
      </c>
      <c r="H5" s="15">
        <v>0.13125000000000001</v>
      </c>
      <c r="I5" s="15">
        <v>2</v>
      </c>
      <c r="J5" s="19">
        <f t="shared" si="0"/>
        <v>3.6750000000000003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">
      <c r="A6" s="117"/>
      <c r="B6" s="16">
        <v>4</v>
      </c>
      <c r="C6" s="14" t="s">
        <v>43</v>
      </c>
      <c r="D6" s="14" t="s">
        <v>44</v>
      </c>
      <c r="E6" s="21" t="s">
        <v>149</v>
      </c>
      <c r="F6" s="16">
        <v>495</v>
      </c>
      <c r="G6" s="15">
        <v>12</v>
      </c>
      <c r="H6" s="15">
        <v>0.13125000000000001</v>
      </c>
      <c r="I6" s="15">
        <v>2</v>
      </c>
      <c r="J6" s="19">
        <f t="shared" si="0"/>
        <v>3.1500000000000004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14" t="s">
        <v>70</v>
      </c>
      <c r="D7" s="14" t="s">
        <v>196</v>
      </c>
      <c r="E7" s="21" t="s">
        <v>149</v>
      </c>
      <c r="F7" s="16">
        <v>564</v>
      </c>
      <c r="G7" s="15">
        <v>10</v>
      </c>
      <c r="H7" s="15">
        <v>0.13125000000000001</v>
      </c>
      <c r="I7" s="15">
        <v>2</v>
      </c>
      <c r="J7" s="19">
        <f t="shared" si="0"/>
        <v>2.625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14" t="s">
        <v>194</v>
      </c>
      <c r="D8" s="14" t="s">
        <v>138</v>
      </c>
      <c r="E8" s="21" t="s">
        <v>149</v>
      </c>
      <c r="F8" s="16">
        <v>502</v>
      </c>
      <c r="G8" s="15">
        <v>9.5</v>
      </c>
      <c r="H8" s="15">
        <v>0.13125000000000001</v>
      </c>
      <c r="I8" s="15">
        <v>2</v>
      </c>
      <c r="J8" s="19">
        <f t="shared" si="0"/>
        <v>2.4937499999999999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3"/>
      <c r="I9" s="63"/>
      <c r="J9" s="64"/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3"/>
      <c r="I10" s="63"/>
      <c r="J10" s="64"/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61"/>
      <c r="D11" s="61"/>
      <c r="E11" s="62" t="s">
        <v>149</v>
      </c>
      <c r="F11" s="17"/>
      <c r="G11" s="63"/>
      <c r="H11" s="63"/>
      <c r="I11" s="63"/>
      <c r="J11" s="64"/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61"/>
      <c r="D12" s="61"/>
      <c r="E12" s="62" t="s">
        <v>149</v>
      </c>
      <c r="F12" s="17"/>
      <c r="G12" s="63"/>
      <c r="H12" s="63"/>
      <c r="I12" s="63"/>
      <c r="J12" s="64"/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3"/>
      <c r="I13" s="63"/>
      <c r="J13" s="64"/>
      <c r="M13" s="10" t="s">
        <v>47</v>
      </c>
      <c r="N13" s="8">
        <v>4</v>
      </c>
    </row>
    <row r="14" spans="1:17" ht="15" customHeight="1" x14ac:dyDescent="0.3">
      <c r="A14" s="117"/>
      <c r="B14" s="16">
        <v>12</v>
      </c>
      <c r="C14" s="61"/>
      <c r="D14" s="61"/>
      <c r="E14" s="62" t="s">
        <v>149</v>
      </c>
      <c r="F14" s="17"/>
      <c r="G14" s="63"/>
      <c r="H14" s="63"/>
      <c r="I14" s="63"/>
      <c r="J14" s="64"/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7" t="s">
        <v>117</v>
      </c>
      <c r="B16" s="13">
        <v>1</v>
      </c>
      <c r="C16" s="14" t="s">
        <v>53</v>
      </c>
      <c r="D16" s="14" t="s">
        <v>54</v>
      </c>
      <c r="E16" s="21" t="s">
        <v>150</v>
      </c>
      <c r="F16" s="16">
        <v>597</v>
      </c>
      <c r="G16" s="15">
        <v>20</v>
      </c>
      <c r="H16" s="15">
        <v>8.7499999999999994E-2</v>
      </c>
      <c r="I16" s="15">
        <v>2</v>
      </c>
      <c r="J16" s="19">
        <f>G16*H16*I16</f>
        <v>3.5</v>
      </c>
      <c r="M16" s="7"/>
      <c r="N16" s="8"/>
    </row>
    <row r="17" spans="1:18" ht="15" customHeight="1" x14ac:dyDescent="0.3">
      <c r="A17" s="117"/>
      <c r="B17" s="17">
        <v>2</v>
      </c>
      <c r="C17" s="14" t="s">
        <v>67</v>
      </c>
      <c r="D17" s="14" t="s">
        <v>68</v>
      </c>
      <c r="E17" s="21" t="s">
        <v>159</v>
      </c>
      <c r="F17" s="16">
        <v>469</v>
      </c>
      <c r="G17" s="15">
        <v>14</v>
      </c>
      <c r="H17" s="15">
        <v>8.7499999999999994E-2</v>
      </c>
      <c r="I17" s="15">
        <v>2</v>
      </c>
      <c r="J17" s="19">
        <f>G17*H17*I17</f>
        <v>2.4499999999999997</v>
      </c>
      <c r="M17" s="7"/>
      <c r="N17" s="8"/>
    </row>
    <row r="18" spans="1:18" ht="15" customHeight="1" x14ac:dyDescent="0.3">
      <c r="A18" s="117"/>
      <c r="B18" s="18">
        <v>3</v>
      </c>
      <c r="C18" s="61"/>
      <c r="D18" s="61"/>
      <c r="E18" s="62" t="s">
        <v>150</v>
      </c>
      <c r="F18" s="17"/>
      <c r="G18" s="63"/>
      <c r="H18" s="63"/>
      <c r="I18" s="63"/>
      <c r="J18" s="64"/>
      <c r="M18" s="7"/>
      <c r="N18" s="8"/>
    </row>
    <row r="19" spans="1:18" ht="15" customHeight="1" x14ac:dyDescent="0.3">
      <c r="A19" s="117"/>
      <c r="B19" s="16">
        <v>4</v>
      </c>
      <c r="C19" s="61"/>
      <c r="D19" s="61"/>
      <c r="E19" s="62" t="s">
        <v>150</v>
      </c>
      <c r="F19" s="17"/>
      <c r="G19" s="63"/>
      <c r="H19" s="63"/>
      <c r="I19" s="63"/>
      <c r="J19" s="64"/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7" t="s">
        <v>197</v>
      </c>
      <c r="B21" s="13">
        <v>1</v>
      </c>
      <c r="C21" s="14" t="s">
        <v>198</v>
      </c>
      <c r="D21" s="14" t="s">
        <v>138</v>
      </c>
      <c r="E21" s="21" t="s">
        <v>157</v>
      </c>
      <c r="F21" s="16">
        <v>590</v>
      </c>
      <c r="G21" s="15">
        <v>20</v>
      </c>
      <c r="H21" s="15">
        <v>0.13125000000000001</v>
      </c>
      <c r="I21" s="15">
        <v>2</v>
      </c>
      <c r="J21" s="19">
        <f t="shared" ref="J21:J25" si="1">G21*H21*I21</f>
        <v>5.25</v>
      </c>
      <c r="M21" s="7"/>
      <c r="N21" s="8"/>
    </row>
    <row r="22" spans="1:18" ht="15" customHeight="1" x14ac:dyDescent="0.3">
      <c r="A22" s="117"/>
      <c r="B22" s="17">
        <v>2</v>
      </c>
      <c r="C22" s="14" t="s">
        <v>192</v>
      </c>
      <c r="D22" s="14" t="s">
        <v>191</v>
      </c>
      <c r="E22" s="21" t="s">
        <v>157</v>
      </c>
      <c r="F22" s="16">
        <v>556</v>
      </c>
      <c r="G22" s="15">
        <v>17</v>
      </c>
      <c r="H22" s="15">
        <v>0.13125000000000001</v>
      </c>
      <c r="I22" s="15">
        <v>2</v>
      </c>
      <c r="J22" s="19">
        <f t="shared" si="1"/>
        <v>4.4625000000000004</v>
      </c>
      <c r="M22" s="7"/>
      <c r="N22" s="8"/>
    </row>
    <row r="23" spans="1:18" ht="15" customHeight="1" x14ac:dyDescent="0.3">
      <c r="A23" s="117"/>
      <c r="B23" s="18">
        <v>3</v>
      </c>
      <c r="C23" s="14" t="s">
        <v>147</v>
      </c>
      <c r="D23" s="14" t="s">
        <v>181</v>
      </c>
      <c r="E23" s="21" t="s">
        <v>157</v>
      </c>
      <c r="F23" s="16">
        <v>535</v>
      </c>
      <c r="G23" s="15">
        <v>14</v>
      </c>
      <c r="H23" s="15">
        <v>0.13125000000000001</v>
      </c>
      <c r="I23" s="15">
        <v>2</v>
      </c>
      <c r="J23" s="19">
        <f t="shared" si="1"/>
        <v>3.6750000000000003</v>
      </c>
      <c r="M23" s="7"/>
      <c r="N23" s="8"/>
    </row>
    <row r="24" spans="1:18" ht="15" customHeight="1" x14ac:dyDescent="0.3">
      <c r="A24" s="117"/>
      <c r="B24" s="16">
        <v>4</v>
      </c>
      <c r="C24" s="14" t="s">
        <v>110</v>
      </c>
      <c r="D24" s="14" t="s">
        <v>31</v>
      </c>
      <c r="E24" s="21" t="s">
        <v>157</v>
      </c>
      <c r="F24" s="16">
        <v>548</v>
      </c>
      <c r="G24" s="15">
        <v>12</v>
      </c>
      <c r="H24" s="15">
        <v>0.13125000000000001</v>
      </c>
      <c r="I24" s="15">
        <v>2</v>
      </c>
      <c r="J24" s="19">
        <f t="shared" si="1"/>
        <v>3.1500000000000004</v>
      </c>
      <c r="M24" s="7"/>
      <c r="N24" s="8"/>
    </row>
    <row r="25" spans="1:18" ht="15" customHeight="1" x14ac:dyDescent="0.3">
      <c r="A25" s="117"/>
      <c r="B25" s="16">
        <v>5</v>
      </c>
      <c r="C25" s="14" t="s">
        <v>199</v>
      </c>
      <c r="D25" s="14" t="s">
        <v>200</v>
      </c>
      <c r="E25" s="21" t="s">
        <v>157</v>
      </c>
      <c r="F25" s="16">
        <v>454</v>
      </c>
      <c r="G25" s="15">
        <v>10</v>
      </c>
      <c r="H25" s="15">
        <v>0.13125000000000001</v>
      </c>
      <c r="I25" s="15">
        <v>2</v>
      </c>
      <c r="J25" s="19">
        <f t="shared" si="1"/>
        <v>2.625</v>
      </c>
      <c r="M25" s="7"/>
      <c r="N25" s="8"/>
    </row>
    <row r="26" spans="1:18" ht="15" customHeight="1" x14ac:dyDescent="0.3">
      <c r="A26" s="117"/>
      <c r="B26" s="16">
        <v>6</v>
      </c>
      <c r="C26" s="61"/>
      <c r="D26" s="61"/>
      <c r="E26" s="62" t="s">
        <v>157</v>
      </c>
      <c r="F26" s="17"/>
      <c r="G26" s="63"/>
      <c r="H26" s="63"/>
      <c r="I26" s="63"/>
      <c r="J26" s="64"/>
      <c r="M26" s="7"/>
      <c r="N26" s="8"/>
    </row>
    <row r="27" spans="1:18" ht="15" customHeight="1" x14ac:dyDescent="0.3"/>
    <row r="28" spans="1:18" ht="15" customHeight="1" x14ac:dyDescent="0.3">
      <c r="A28" s="116" t="s">
        <v>251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/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/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/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>
        <v>4</v>
      </c>
      <c r="C31" s="61"/>
      <c r="D31" s="61"/>
      <c r="E31" s="62" t="s">
        <v>155</v>
      </c>
      <c r="F31" s="17"/>
      <c r="G31" s="63"/>
      <c r="H31" s="63"/>
      <c r="I31" s="63"/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14" t="s">
        <v>51</v>
      </c>
      <c r="D33" s="14" t="s">
        <v>52</v>
      </c>
      <c r="E33" s="21" t="s">
        <v>151</v>
      </c>
      <c r="F33" s="16">
        <v>623</v>
      </c>
      <c r="G33" s="15">
        <v>20</v>
      </c>
      <c r="H33" s="15">
        <v>0.13125000000000001</v>
      </c>
      <c r="I33" s="15">
        <v>2</v>
      </c>
      <c r="J33" s="19">
        <f t="shared" ref="J33:J37" si="2">G33*H33*I33</f>
        <v>5.25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14" t="s">
        <v>201</v>
      </c>
      <c r="D34" s="14" t="s">
        <v>176</v>
      </c>
      <c r="E34" s="21" t="s">
        <v>151</v>
      </c>
      <c r="F34" s="16">
        <v>493</v>
      </c>
      <c r="G34" s="15">
        <v>17</v>
      </c>
      <c r="H34" s="15">
        <v>0.13125000000000001</v>
      </c>
      <c r="I34" s="15">
        <v>2</v>
      </c>
      <c r="J34" s="19">
        <f t="shared" si="2"/>
        <v>4.4625000000000004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14" t="s">
        <v>63</v>
      </c>
      <c r="D35" s="14" t="s">
        <v>64</v>
      </c>
      <c r="E35" s="21" t="s">
        <v>151</v>
      </c>
      <c r="F35" s="16">
        <v>378</v>
      </c>
      <c r="G35" s="15">
        <v>14</v>
      </c>
      <c r="H35" s="15">
        <v>0.13125000000000001</v>
      </c>
      <c r="I35" s="15">
        <v>2</v>
      </c>
      <c r="J35" s="19">
        <f t="shared" si="2"/>
        <v>3.6750000000000003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14" t="s">
        <v>202</v>
      </c>
      <c r="D36" s="14" t="s">
        <v>65</v>
      </c>
      <c r="E36" s="21" t="s">
        <v>151</v>
      </c>
      <c r="F36" s="16">
        <v>532</v>
      </c>
      <c r="G36" s="15">
        <v>12</v>
      </c>
      <c r="H36" s="15">
        <v>0.13125000000000001</v>
      </c>
      <c r="I36" s="15">
        <v>2</v>
      </c>
      <c r="J36" s="19">
        <f t="shared" si="2"/>
        <v>3.1500000000000004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14" t="s">
        <v>66</v>
      </c>
      <c r="D37" s="14" t="s">
        <v>31</v>
      </c>
      <c r="E37" s="21" t="s">
        <v>151</v>
      </c>
      <c r="F37" s="16">
        <v>485</v>
      </c>
      <c r="G37" s="15">
        <v>10</v>
      </c>
      <c r="H37" s="15">
        <v>0.13125000000000001</v>
      </c>
      <c r="I37" s="15">
        <v>2</v>
      </c>
      <c r="J37" s="19">
        <f t="shared" si="2"/>
        <v>2.625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14"/>
      <c r="D38" s="14"/>
      <c r="E38" s="21" t="s">
        <v>151</v>
      </c>
      <c r="F38" s="16"/>
      <c r="G38" s="15"/>
      <c r="H38" s="15"/>
      <c r="I38" s="15"/>
      <c r="J38" s="19"/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14" t="s">
        <v>116</v>
      </c>
      <c r="D40" s="14" t="s">
        <v>203</v>
      </c>
      <c r="E40" s="21" t="s">
        <v>152</v>
      </c>
      <c r="F40" s="16">
        <v>562</v>
      </c>
      <c r="G40" s="15">
        <v>20</v>
      </c>
      <c r="H40" s="15">
        <v>8.7499999999999994E-2</v>
      </c>
      <c r="I40" s="15">
        <v>2</v>
      </c>
      <c r="J40" s="19">
        <f>G40*H40*I40</f>
        <v>3.5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152</v>
      </c>
      <c r="F41" s="17"/>
      <c r="G41" s="63"/>
      <c r="H41" s="63"/>
      <c r="I41" s="63"/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152</v>
      </c>
      <c r="F42" s="17"/>
      <c r="G42" s="63"/>
      <c r="H42" s="63"/>
      <c r="I42" s="63"/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119</v>
      </c>
      <c r="B44" s="13">
        <v>1</v>
      </c>
      <c r="C44" s="14" t="s">
        <v>212</v>
      </c>
      <c r="D44" s="14" t="s">
        <v>34</v>
      </c>
      <c r="E44" s="21" t="s">
        <v>148</v>
      </c>
      <c r="F44" s="16">
        <v>686</v>
      </c>
      <c r="G44" s="15">
        <v>20</v>
      </c>
      <c r="H44" s="15">
        <v>0.17499999999999999</v>
      </c>
      <c r="I44" s="15">
        <v>2</v>
      </c>
      <c r="J44" s="19">
        <f t="shared" ref="J44:J49" si="3">G44*H44*I44</f>
        <v>7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14" t="s">
        <v>79</v>
      </c>
      <c r="D45" s="14" t="s">
        <v>80</v>
      </c>
      <c r="E45" s="21" t="s">
        <v>148</v>
      </c>
      <c r="F45" s="16">
        <v>668</v>
      </c>
      <c r="G45" s="15">
        <v>17</v>
      </c>
      <c r="H45" s="15">
        <v>0.17499999999999999</v>
      </c>
      <c r="I45" s="15">
        <v>2</v>
      </c>
      <c r="J45" s="19">
        <f t="shared" si="3"/>
        <v>5.9499999999999993</v>
      </c>
    </row>
    <row r="46" spans="1:18" ht="15" customHeight="1" x14ac:dyDescent="0.3">
      <c r="A46" s="117"/>
      <c r="B46" s="18">
        <v>3</v>
      </c>
      <c r="C46" s="14" t="s">
        <v>113</v>
      </c>
      <c r="D46" s="14" t="s">
        <v>88</v>
      </c>
      <c r="E46" s="21" t="s">
        <v>148</v>
      </c>
      <c r="F46" s="16">
        <v>671</v>
      </c>
      <c r="G46" s="15">
        <v>14</v>
      </c>
      <c r="H46" s="15">
        <v>0.17499999999999999</v>
      </c>
      <c r="I46" s="15">
        <v>2</v>
      </c>
      <c r="J46" s="19">
        <f t="shared" si="3"/>
        <v>4.8999999999999995</v>
      </c>
    </row>
    <row r="47" spans="1:18" ht="15" customHeight="1" x14ac:dyDescent="0.3">
      <c r="A47" s="117"/>
      <c r="B47" s="16">
        <v>4</v>
      </c>
      <c r="C47" s="14" t="s">
        <v>213</v>
      </c>
      <c r="D47" s="14" t="s">
        <v>214</v>
      </c>
      <c r="E47" s="21" t="s">
        <v>148</v>
      </c>
      <c r="F47" s="16">
        <v>665</v>
      </c>
      <c r="G47" s="15">
        <v>12</v>
      </c>
      <c r="H47" s="15">
        <v>0.17499999999999999</v>
      </c>
      <c r="I47" s="15">
        <v>2</v>
      </c>
      <c r="J47" s="19">
        <f t="shared" si="3"/>
        <v>4.1999999999999993</v>
      </c>
    </row>
    <row r="48" spans="1:18" ht="15" customHeight="1" x14ac:dyDescent="0.3">
      <c r="A48" s="117"/>
      <c r="B48" s="16">
        <v>5</v>
      </c>
      <c r="C48" s="14" t="s">
        <v>89</v>
      </c>
      <c r="D48" s="14" t="s">
        <v>168</v>
      </c>
      <c r="E48" s="21" t="s">
        <v>148</v>
      </c>
      <c r="F48" s="16">
        <v>654</v>
      </c>
      <c r="G48" s="15">
        <v>10</v>
      </c>
      <c r="H48" s="15">
        <v>0.17499999999999999</v>
      </c>
      <c r="I48" s="15">
        <v>2</v>
      </c>
      <c r="J48" s="19">
        <f t="shared" si="3"/>
        <v>3.5</v>
      </c>
    </row>
    <row r="49" spans="1:10" ht="15" customHeight="1" x14ac:dyDescent="0.3">
      <c r="A49" s="117"/>
      <c r="B49" s="16">
        <v>6</v>
      </c>
      <c r="C49" s="14" t="s">
        <v>114</v>
      </c>
      <c r="D49" s="14" t="s">
        <v>68</v>
      </c>
      <c r="E49" s="21" t="s">
        <v>148</v>
      </c>
      <c r="F49" s="16">
        <v>651</v>
      </c>
      <c r="G49" s="15">
        <v>9.5</v>
      </c>
      <c r="H49" s="15">
        <v>0.17499999999999999</v>
      </c>
      <c r="I49" s="15">
        <v>2</v>
      </c>
      <c r="J49" s="19">
        <f t="shared" si="3"/>
        <v>3.3249999999999997</v>
      </c>
    </row>
    <row r="50" spans="1:10" ht="15" customHeight="1" x14ac:dyDescent="0.3">
      <c r="A50" s="117"/>
      <c r="B50" s="16">
        <v>7</v>
      </c>
      <c r="C50" s="14" t="s">
        <v>81</v>
      </c>
      <c r="D50" s="14" t="s">
        <v>215</v>
      </c>
      <c r="E50" s="21" t="s">
        <v>148</v>
      </c>
      <c r="F50" s="16">
        <v>644</v>
      </c>
      <c r="G50" s="15">
        <v>9.5</v>
      </c>
      <c r="H50" s="15">
        <v>0.17499999999999999</v>
      </c>
      <c r="I50" s="15">
        <v>2</v>
      </c>
      <c r="J50" s="19">
        <f>G50*H50*I50</f>
        <v>3.3249999999999997</v>
      </c>
    </row>
    <row r="51" spans="1:10" ht="15" customHeight="1" x14ac:dyDescent="0.3">
      <c r="A51" s="117"/>
      <c r="B51" s="16">
        <v>8</v>
      </c>
      <c r="C51" s="14" t="s">
        <v>75</v>
      </c>
      <c r="D51" s="14" t="s">
        <v>34</v>
      </c>
      <c r="E51" s="21" t="s">
        <v>148</v>
      </c>
      <c r="F51" s="16">
        <v>623</v>
      </c>
      <c r="G51" s="15">
        <v>9.5</v>
      </c>
      <c r="H51" s="15">
        <v>0.17499999999999999</v>
      </c>
      <c r="I51" s="15">
        <v>2</v>
      </c>
      <c r="J51" s="19">
        <f>G51*H51*I51</f>
        <v>3.3249999999999997</v>
      </c>
    </row>
    <row r="52" spans="1:10" ht="15" customHeight="1" x14ac:dyDescent="0.3">
      <c r="A52" s="117"/>
      <c r="B52" s="16">
        <v>9</v>
      </c>
      <c r="C52" s="14" t="s">
        <v>216</v>
      </c>
      <c r="D52" s="14" t="s">
        <v>200</v>
      </c>
      <c r="E52" s="21" t="s">
        <v>148</v>
      </c>
      <c r="F52" s="16">
        <v>620</v>
      </c>
      <c r="G52" s="15">
        <v>9.5</v>
      </c>
      <c r="H52" s="15">
        <v>0.17499999999999999</v>
      </c>
      <c r="I52" s="15">
        <v>2</v>
      </c>
      <c r="J52" s="19">
        <f>G52*H52*I52</f>
        <v>3.3249999999999997</v>
      </c>
    </row>
    <row r="53" spans="1:10" ht="15" customHeight="1" x14ac:dyDescent="0.3">
      <c r="A53" s="117"/>
      <c r="B53" s="16">
        <v>10</v>
      </c>
      <c r="C53" s="61"/>
      <c r="D53" s="61"/>
      <c r="E53" s="62"/>
      <c r="F53" s="17"/>
      <c r="G53" s="63"/>
      <c r="H53" s="63"/>
      <c r="I53" s="63"/>
      <c r="J53" s="64"/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14" t="s">
        <v>217</v>
      </c>
      <c r="D55" s="14" t="s">
        <v>88</v>
      </c>
      <c r="E55" s="21" t="s">
        <v>185</v>
      </c>
      <c r="F55" s="16">
        <v>568</v>
      </c>
      <c r="G55" s="15">
        <v>20</v>
      </c>
      <c r="H55" s="15">
        <v>8.7499999999999994E-2</v>
      </c>
      <c r="I55" s="15">
        <v>2</v>
      </c>
      <c r="J55" s="19">
        <f>G55*H55*I55</f>
        <v>3.5</v>
      </c>
    </row>
    <row r="56" spans="1:10" ht="15" customHeight="1" x14ac:dyDescent="0.3">
      <c r="A56" s="118"/>
      <c r="B56" s="17">
        <v>2</v>
      </c>
      <c r="C56" s="14" t="s">
        <v>218</v>
      </c>
      <c r="D56" s="14" t="s">
        <v>221</v>
      </c>
      <c r="E56" s="21" t="s">
        <v>185</v>
      </c>
      <c r="F56" s="16">
        <v>627</v>
      </c>
      <c r="G56" s="15">
        <v>17</v>
      </c>
      <c r="H56" s="15">
        <v>8.7499999999999994E-2</v>
      </c>
      <c r="I56" s="15">
        <v>2</v>
      </c>
      <c r="J56" s="19">
        <f>G56*H56*I56</f>
        <v>2.9749999999999996</v>
      </c>
    </row>
    <row r="57" spans="1:10" x14ac:dyDescent="0.3">
      <c r="A57" s="118"/>
      <c r="B57" s="18">
        <v>3</v>
      </c>
      <c r="C57" s="14" t="s">
        <v>219</v>
      </c>
      <c r="D57" s="14" t="s">
        <v>221</v>
      </c>
      <c r="E57" s="21" t="s">
        <v>185</v>
      </c>
      <c r="F57" s="16">
        <v>575</v>
      </c>
      <c r="G57" s="15">
        <v>14</v>
      </c>
      <c r="H57" s="15">
        <v>8.7499999999999994E-2</v>
      </c>
      <c r="I57" s="15">
        <v>2</v>
      </c>
      <c r="J57" s="19">
        <f>G57*H57*I57</f>
        <v>2.4499999999999997</v>
      </c>
    </row>
    <row r="58" spans="1:10" x14ac:dyDescent="0.3">
      <c r="A58" s="118"/>
      <c r="B58" s="16">
        <v>4</v>
      </c>
      <c r="C58" s="14" t="s">
        <v>220</v>
      </c>
      <c r="D58" s="14" t="s">
        <v>221</v>
      </c>
      <c r="E58" s="21" t="s">
        <v>185</v>
      </c>
      <c r="F58" s="16">
        <v>437</v>
      </c>
      <c r="G58" s="15">
        <v>12</v>
      </c>
      <c r="H58" s="15">
        <v>8.7499999999999994E-2</v>
      </c>
      <c r="I58" s="15">
        <v>2</v>
      </c>
      <c r="J58" s="19">
        <f>G58*H58*I58</f>
        <v>2.0999999999999996</v>
      </c>
    </row>
    <row r="60" spans="1:10" x14ac:dyDescent="0.3">
      <c r="A60" s="116" t="s">
        <v>252</v>
      </c>
      <c r="B60" s="13">
        <v>1</v>
      </c>
      <c r="C60" s="65"/>
      <c r="D60" s="65"/>
      <c r="E60" s="62" t="s">
        <v>156</v>
      </c>
      <c r="F60" s="17"/>
      <c r="G60" s="63"/>
      <c r="H60" s="63"/>
      <c r="I60" s="63"/>
      <c r="J60" s="64">
        <f>G60*H60*I60</f>
        <v>0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/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/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/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/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/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/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/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65"/>
      <c r="D70" s="65"/>
      <c r="E70" s="62" t="s">
        <v>162</v>
      </c>
      <c r="F70" s="17"/>
      <c r="G70" s="63"/>
      <c r="H70" s="63"/>
      <c r="I70" s="63"/>
      <c r="J70" s="64">
        <f>G70*H70*I70</f>
        <v>0</v>
      </c>
    </row>
    <row r="71" spans="1:10" ht="15" customHeight="1" x14ac:dyDescent="0.3">
      <c r="A71" s="116"/>
      <c r="B71" s="17">
        <v>2</v>
      </c>
      <c r="C71" s="65"/>
      <c r="D71" s="65"/>
      <c r="E71" s="62" t="s">
        <v>162</v>
      </c>
      <c r="F71" s="17"/>
      <c r="G71" s="63"/>
      <c r="H71" s="63"/>
      <c r="I71" s="63"/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/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/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61"/>
      <c r="D75" s="61"/>
      <c r="E75" s="62" t="s">
        <v>229</v>
      </c>
      <c r="F75" s="17"/>
      <c r="G75" s="63"/>
      <c r="H75" s="62"/>
      <c r="I75" s="63"/>
      <c r="J75" s="64">
        <f>G75*H75*I75</f>
        <v>0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/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/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/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14" t="s">
        <v>87</v>
      </c>
      <c r="D80" s="14" t="s">
        <v>88</v>
      </c>
      <c r="E80" s="21" t="s">
        <v>153</v>
      </c>
      <c r="F80" s="16">
        <v>519</v>
      </c>
      <c r="G80" s="15">
        <v>20</v>
      </c>
      <c r="H80" s="15">
        <v>8.7499999999999994E-2</v>
      </c>
      <c r="I80" s="15">
        <v>2</v>
      </c>
      <c r="J80" s="19">
        <f>G80*H80*I80</f>
        <v>3.5</v>
      </c>
    </row>
    <row r="81" spans="1:10" x14ac:dyDescent="0.3">
      <c r="A81" s="115"/>
      <c r="B81" s="17">
        <v>2</v>
      </c>
      <c r="C81" s="14" t="s">
        <v>204</v>
      </c>
      <c r="D81" s="14" t="s">
        <v>65</v>
      </c>
      <c r="E81" s="21" t="s">
        <v>153</v>
      </c>
      <c r="F81" s="16">
        <v>363</v>
      </c>
      <c r="G81" s="15">
        <v>17</v>
      </c>
      <c r="H81" s="15">
        <v>8.7499999999999994E-2</v>
      </c>
      <c r="I81" s="15">
        <v>2</v>
      </c>
      <c r="J81" s="19">
        <f>G81*H81*I81</f>
        <v>2.9749999999999996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/>
      <c r="J82" s="64">
        <f>G82*H82*I82</f>
        <v>0</v>
      </c>
    </row>
    <row r="83" spans="1:10" x14ac:dyDescent="0.3">
      <c r="A83" s="115"/>
      <c r="B83" s="16"/>
      <c r="C83" s="61"/>
      <c r="D83" s="61"/>
      <c r="E83" s="62" t="s">
        <v>153</v>
      </c>
      <c r="F83" s="17"/>
      <c r="G83" s="63"/>
      <c r="H83" s="63"/>
      <c r="I83" s="63"/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14" t="s">
        <v>205</v>
      </c>
      <c r="D85" s="14" t="s">
        <v>206</v>
      </c>
      <c r="E85" s="21" t="s">
        <v>207</v>
      </c>
      <c r="F85" s="16">
        <v>521</v>
      </c>
      <c r="G85" s="15">
        <v>20</v>
      </c>
      <c r="H85" s="15">
        <v>8.7499999999999994E-2</v>
      </c>
      <c r="I85" s="15">
        <v>2</v>
      </c>
      <c r="J85" s="19">
        <f>G85*H85*I85</f>
        <v>3.5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/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/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/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14" t="s">
        <v>210</v>
      </c>
      <c r="D90" s="14" t="s">
        <v>34</v>
      </c>
      <c r="E90" s="21" t="s">
        <v>209</v>
      </c>
      <c r="F90" s="16">
        <v>355</v>
      </c>
      <c r="G90" s="15">
        <v>20</v>
      </c>
      <c r="H90" s="15">
        <v>8.7499999999999994E-2</v>
      </c>
      <c r="I90" s="15">
        <v>2</v>
      </c>
      <c r="J90" s="19">
        <f>G90*H90*I90</f>
        <v>3.5</v>
      </c>
    </row>
    <row r="91" spans="1:10" x14ac:dyDescent="0.3">
      <c r="A91" s="116"/>
      <c r="B91" s="17">
        <v>2</v>
      </c>
      <c r="C91" s="14" t="s">
        <v>211</v>
      </c>
      <c r="D91" s="14" t="s">
        <v>173</v>
      </c>
      <c r="E91" s="21" t="s">
        <v>209</v>
      </c>
      <c r="F91" s="16">
        <v>272</v>
      </c>
      <c r="G91" s="15">
        <v>17</v>
      </c>
      <c r="H91" s="15">
        <v>8.7499999999999994E-2</v>
      </c>
      <c r="I91" s="15">
        <v>2</v>
      </c>
      <c r="J91" s="19">
        <f>G91*H91*I91</f>
        <v>2.9749999999999996</v>
      </c>
    </row>
    <row r="92" spans="1:10" x14ac:dyDescent="0.3">
      <c r="A92" s="116"/>
      <c r="B92" s="18">
        <v>3</v>
      </c>
      <c r="C92" s="61"/>
      <c r="D92" s="61"/>
      <c r="E92" s="62" t="s">
        <v>209</v>
      </c>
      <c r="F92" s="17"/>
      <c r="G92" s="63"/>
      <c r="H92" s="63"/>
      <c r="I92" s="63"/>
      <c r="J92" s="64">
        <f>G92*H92*I92</f>
        <v>0</v>
      </c>
    </row>
    <row r="94" spans="1:10" x14ac:dyDescent="0.3">
      <c r="A94" s="116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/>
      <c r="J94" s="64">
        <f>G94*H94*I94</f>
        <v>0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/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/>
      <c r="J96" s="64">
        <f>G96*H96*I96</f>
        <v>0</v>
      </c>
    </row>
  </sheetData>
  <mergeCells count="16">
    <mergeCell ref="A85:A88"/>
    <mergeCell ref="A94:A96"/>
    <mergeCell ref="A40:A42"/>
    <mergeCell ref="A80:A83"/>
    <mergeCell ref="A3:A14"/>
    <mergeCell ref="A28:A31"/>
    <mergeCell ref="A55:A58"/>
    <mergeCell ref="A16:A19"/>
    <mergeCell ref="A21:A26"/>
    <mergeCell ref="A70:A73"/>
    <mergeCell ref="A75:A78"/>
    <mergeCell ref="A60:A63"/>
    <mergeCell ref="A65:A68"/>
    <mergeCell ref="A33:A38"/>
    <mergeCell ref="A44:A53"/>
    <mergeCell ref="A90:A9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2:R106"/>
  <sheetViews>
    <sheetView topLeftCell="A45" workbookViewId="0">
      <selection activeCell="I104" sqref="I104"/>
    </sheetView>
  </sheetViews>
  <sheetFormatPr defaultRowHeight="14.4" x14ac:dyDescent="0.3"/>
  <cols>
    <col min="3" max="3" width="28.554687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279</v>
      </c>
      <c r="B3" s="16">
        <v>4</v>
      </c>
      <c r="C3" s="14" t="s">
        <v>123</v>
      </c>
      <c r="D3" s="14" t="s">
        <v>31</v>
      </c>
      <c r="E3" s="21" t="s">
        <v>149</v>
      </c>
      <c r="F3" s="16">
        <v>617</v>
      </c>
      <c r="G3" s="15">
        <v>12</v>
      </c>
      <c r="H3" s="15">
        <v>0.35</v>
      </c>
      <c r="I3" s="15">
        <v>3.5</v>
      </c>
      <c r="J3" s="19">
        <f>G3*H3*I3</f>
        <v>14.699999999999998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6">
        <v>5</v>
      </c>
      <c r="C4" s="14" t="s">
        <v>32</v>
      </c>
      <c r="D4" s="14" t="s">
        <v>31</v>
      </c>
      <c r="E4" s="21" t="s">
        <v>149</v>
      </c>
      <c r="F4" s="16">
        <v>606</v>
      </c>
      <c r="G4" s="15">
        <v>10</v>
      </c>
      <c r="H4" s="15">
        <v>0.35</v>
      </c>
      <c r="I4" s="15">
        <v>3.5</v>
      </c>
      <c r="J4" s="19">
        <f t="shared" ref="J4:J14" si="0">G4*H4*I4</f>
        <v>12.25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">
      <c r="A5" s="117"/>
      <c r="B5" s="16">
        <v>8</v>
      </c>
      <c r="C5" s="14" t="s">
        <v>40</v>
      </c>
      <c r="D5" s="14" t="s">
        <v>274</v>
      </c>
      <c r="E5" s="21" t="s">
        <v>150</v>
      </c>
      <c r="F5" s="16">
        <v>569</v>
      </c>
      <c r="G5" s="15">
        <v>8.5</v>
      </c>
      <c r="H5" s="15">
        <v>0.35</v>
      </c>
      <c r="I5" s="15">
        <v>3.5</v>
      </c>
      <c r="J5" s="19">
        <f t="shared" si="0"/>
        <v>10.412499999999998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">
      <c r="A6" s="117"/>
      <c r="B6" s="16">
        <v>9</v>
      </c>
      <c r="C6" s="14" t="s">
        <v>193</v>
      </c>
      <c r="D6" s="14" t="s">
        <v>80</v>
      </c>
      <c r="E6" s="21" t="s">
        <v>149</v>
      </c>
      <c r="F6" s="16">
        <v>590</v>
      </c>
      <c r="G6" s="15">
        <v>7</v>
      </c>
      <c r="H6" s="15">
        <v>0.35</v>
      </c>
      <c r="I6" s="15">
        <v>3.5</v>
      </c>
      <c r="J6" s="19">
        <f t="shared" si="0"/>
        <v>8.5749999999999993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9</v>
      </c>
      <c r="C7" s="14" t="s">
        <v>194</v>
      </c>
      <c r="D7" s="14" t="s">
        <v>138</v>
      </c>
      <c r="E7" s="21" t="s">
        <v>149</v>
      </c>
      <c r="F7" s="16">
        <v>528</v>
      </c>
      <c r="G7" s="15">
        <v>7</v>
      </c>
      <c r="H7" s="15">
        <v>0.35</v>
      </c>
      <c r="I7" s="15">
        <v>3.5</v>
      </c>
      <c r="J7" s="19">
        <f t="shared" si="0"/>
        <v>8.5749999999999993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9</v>
      </c>
      <c r="C8" s="14" t="s">
        <v>30</v>
      </c>
      <c r="D8" s="14" t="s">
        <v>31</v>
      </c>
      <c r="E8" s="21" t="s">
        <v>149</v>
      </c>
      <c r="F8" s="16">
        <v>590</v>
      </c>
      <c r="G8" s="15">
        <v>7</v>
      </c>
      <c r="H8" s="15">
        <v>0.35</v>
      </c>
      <c r="I8" s="15">
        <v>3.5</v>
      </c>
      <c r="J8" s="19">
        <f t="shared" si="0"/>
        <v>8.5749999999999993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9</v>
      </c>
      <c r="C9" s="50" t="s">
        <v>42</v>
      </c>
      <c r="D9" s="50" t="s">
        <v>39</v>
      </c>
      <c r="E9" s="21" t="s">
        <v>149</v>
      </c>
      <c r="F9" s="16">
        <v>525</v>
      </c>
      <c r="G9" s="15">
        <v>7</v>
      </c>
      <c r="H9" s="15">
        <v>0.35</v>
      </c>
      <c r="I9" s="15">
        <v>3.5</v>
      </c>
      <c r="J9" s="19">
        <f t="shared" si="0"/>
        <v>8.5749999999999993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9</v>
      </c>
      <c r="C10" s="14" t="s">
        <v>46</v>
      </c>
      <c r="D10" s="14" t="s">
        <v>39</v>
      </c>
      <c r="E10" s="21" t="s">
        <v>149</v>
      </c>
      <c r="F10" s="16">
        <v>538</v>
      </c>
      <c r="G10" s="15">
        <v>7</v>
      </c>
      <c r="H10" s="15">
        <v>0.35</v>
      </c>
      <c r="I10" s="15">
        <v>3.5</v>
      </c>
      <c r="J10" s="19">
        <f t="shared" si="0"/>
        <v>8.5749999999999993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18</v>
      </c>
      <c r="C11" s="14" t="s">
        <v>63</v>
      </c>
      <c r="D11" s="14" t="s">
        <v>64</v>
      </c>
      <c r="E11" s="21" t="s">
        <v>149</v>
      </c>
      <c r="F11" s="16">
        <v>341</v>
      </c>
      <c r="G11" s="15">
        <v>2</v>
      </c>
      <c r="H11" s="15">
        <v>0.35</v>
      </c>
      <c r="I11" s="15">
        <v>3.5</v>
      </c>
      <c r="J11" s="19">
        <f t="shared" si="0"/>
        <v>2.4499999999999997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/>
      <c r="C12" s="61"/>
      <c r="D12" s="61"/>
      <c r="E12" s="62" t="s">
        <v>149</v>
      </c>
      <c r="F12" s="17"/>
      <c r="G12" s="63"/>
      <c r="H12" s="63"/>
      <c r="I12" s="63"/>
      <c r="J12" s="64">
        <f t="shared" si="0"/>
        <v>0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/>
      <c r="C13" s="61"/>
      <c r="D13" s="61"/>
      <c r="E13" s="62" t="s">
        <v>149</v>
      </c>
      <c r="F13" s="17"/>
      <c r="G13" s="63"/>
      <c r="H13" s="63"/>
      <c r="I13" s="63"/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/>
      <c r="C14" s="61"/>
      <c r="D14" s="61"/>
      <c r="E14" s="62" t="s">
        <v>149</v>
      </c>
      <c r="F14" s="17"/>
      <c r="G14" s="63"/>
      <c r="H14" s="63"/>
      <c r="I14" s="63"/>
      <c r="J14" s="64">
        <f t="shared" si="0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6" t="s">
        <v>280</v>
      </c>
      <c r="B16" s="13">
        <v>1</v>
      </c>
      <c r="C16" s="14" t="s">
        <v>53</v>
      </c>
      <c r="D16" s="14" t="s">
        <v>54</v>
      </c>
      <c r="E16" s="21" t="s">
        <v>150</v>
      </c>
      <c r="F16" s="16">
        <v>599</v>
      </c>
      <c r="G16" s="15">
        <v>20</v>
      </c>
      <c r="H16" s="15">
        <v>8.7499999999999994E-2</v>
      </c>
      <c r="I16" s="15">
        <v>3.5</v>
      </c>
      <c r="J16" s="19">
        <f>G16*H16*I16</f>
        <v>6.125</v>
      </c>
      <c r="M16" s="7"/>
      <c r="N16" s="8"/>
    </row>
    <row r="17" spans="1:18" ht="15" customHeight="1" x14ac:dyDescent="0.3">
      <c r="A17" s="116"/>
      <c r="B17" s="17">
        <v>2</v>
      </c>
      <c r="C17" s="61"/>
      <c r="D17" s="61"/>
      <c r="E17" s="62" t="s">
        <v>150</v>
      </c>
      <c r="F17" s="17"/>
      <c r="G17" s="63"/>
      <c r="H17" s="63"/>
      <c r="I17" s="63"/>
      <c r="J17" s="64">
        <f>G17*H17*I17</f>
        <v>0</v>
      </c>
      <c r="M17" s="7"/>
      <c r="N17" s="8"/>
    </row>
    <row r="18" spans="1:18" ht="15" customHeight="1" x14ac:dyDescent="0.3">
      <c r="A18" s="116"/>
      <c r="B18" s="18">
        <v>3</v>
      </c>
      <c r="C18" s="61"/>
      <c r="D18" s="61"/>
      <c r="E18" s="62" t="s">
        <v>150</v>
      </c>
      <c r="F18" s="17"/>
      <c r="G18" s="63"/>
      <c r="H18" s="63"/>
      <c r="I18" s="63"/>
      <c r="J18" s="64">
        <f>G18*H18*I18</f>
        <v>0</v>
      </c>
      <c r="M18" s="7"/>
      <c r="N18" s="8"/>
    </row>
    <row r="19" spans="1:18" ht="15" customHeight="1" x14ac:dyDescent="0.3">
      <c r="A19" s="116"/>
      <c r="B19" s="16">
        <v>4</v>
      </c>
      <c r="C19" s="14" t="s">
        <v>145</v>
      </c>
      <c r="D19" s="14" t="s">
        <v>31</v>
      </c>
      <c r="E19" s="21" t="s">
        <v>150</v>
      </c>
      <c r="F19" s="16">
        <v>519</v>
      </c>
      <c r="G19" s="15">
        <v>12</v>
      </c>
      <c r="H19" s="15">
        <v>8.7499999999999994E-2</v>
      </c>
      <c r="I19" s="15">
        <v>3.5</v>
      </c>
      <c r="J19" s="19">
        <f>G19*H19*I19</f>
        <v>3.6749999999999994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6" t="s">
        <v>281</v>
      </c>
      <c r="B21" s="13">
        <v>1</v>
      </c>
      <c r="C21" s="14" t="s">
        <v>272</v>
      </c>
      <c r="D21" s="14" t="s">
        <v>31</v>
      </c>
      <c r="E21" s="21" t="s">
        <v>157</v>
      </c>
      <c r="F21" s="16">
        <v>585</v>
      </c>
      <c r="G21" s="15">
        <v>20</v>
      </c>
      <c r="H21" s="15">
        <v>0.13125000000000001</v>
      </c>
      <c r="I21" s="15">
        <v>3.5</v>
      </c>
      <c r="J21" s="19">
        <f t="shared" ref="J21:J26" si="1">G21*H21*I21</f>
        <v>9.1875</v>
      </c>
      <c r="M21" s="7"/>
      <c r="N21" s="8"/>
    </row>
    <row r="22" spans="1:18" ht="15" customHeight="1" x14ac:dyDescent="0.3">
      <c r="A22" s="116"/>
      <c r="B22" s="17">
        <v>2</v>
      </c>
      <c r="C22" s="61"/>
      <c r="D22" s="61"/>
      <c r="E22" s="62" t="s">
        <v>157</v>
      </c>
      <c r="F22" s="17"/>
      <c r="G22" s="63"/>
      <c r="H22" s="63"/>
      <c r="I22" s="63"/>
      <c r="J22" s="64">
        <f t="shared" si="1"/>
        <v>0</v>
      </c>
      <c r="M22" s="7"/>
      <c r="N22" s="8"/>
    </row>
    <row r="23" spans="1:18" ht="15" customHeight="1" x14ac:dyDescent="0.3">
      <c r="A23" s="116"/>
      <c r="B23" s="18">
        <v>3</v>
      </c>
      <c r="C23" s="14" t="s">
        <v>198</v>
      </c>
      <c r="D23" s="14" t="s">
        <v>138</v>
      </c>
      <c r="E23" s="21" t="s">
        <v>157</v>
      </c>
      <c r="F23" s="16">
        <v>545</v>
      </c>
      <c r="G23" s="15">
        <v>14</v>
      </c>
      <c r="H23" s="15">
        <v>0.13125000000000001</v>
      </c>
      <c r="I23" s="15">
        <v>3.5</v>
      </c>
      <c r="J23" s="19">
        <f t="shared" si="1"/>
        <v>6.4312500000000004</v>
      </c>
      <c r="M23" s="7"/>
      <c r="N23" s="8"/>
    </row>
    <row r="24" spans="1:18" ht="15" customHeight="1" x14ac:dyDescent="0.3">
      <c r="A24" s="116"/>
      <c r="B24" s="16">
        <v>4</v>
      </c>
      <c r="C24" s="14" t="s">
        <v>147</v>
      </c>
      <c r="D24" s="14" t="s">
        <v>181</v>
      </c>
      <c r="E24" s="21" t="s">
        <v>157</v>
      </c>
      <c r="F24" s="16">
        <v>565</v>
      </c>
      <c r="G24" s="15">
        <v>12</v>
      </c>
      <c r="H24" s="15">
        <v>0.13125000000000001</v>
      </c>
      <c r="I24" s="15">
        <v>3.5</v>
      </c>
      <c r="J24" s="19">
        <f t="shared" si="1"/>
        <v>5.5125000000000011</v>
      </c>
      <c r="M24" s="7"/>
      <c r="N24" s="8"/>
    </row>
    <row r="25" spans="1:18" ht="15" customHeight="1" x14ac:dyDescent="0.3">
      <c r="A25" s="116"/>
      <c r="B25" s="16">
        <v>5</v>
      </c>
      <c r="C25" s="50" t="s">
        <v>187</v>
      </c>
      <c r="D25" s="50" t="s">
        <v>39</v>
      </c>
      <c r="E25" s="21" t="s">
        <v>157</v>
      </c>
      <c r="F25" s="16">
        <v>459</v>
      </c>
      <c r="G25" s="15">
        <v>10</v>
      </c>
      <c r="H25" s="15">
        <v>0.13125000000000001</v>
      </c>
      <c r="I25" s="15">
        <v>3.5</v>
      </c>
      <c r="J25" s="19">
        <f t="shared" si="1"/>
        <v>4.59375</v>
      </c>
      <c r="M25" s="7"/>
      <c r="N25" s="8"/>
    </row>
    <row r="26" spans="1:18" ht="15" customHeight="1" x14ac:dyDescent="0.3">
      <c r="A26" s="116"/>
      <c r="B26" s="16">
        <v>6</v>
      </c>
      <c r="C26" s="14" t="s">
        <v>192</v>
      </c>
      <c r="D26" s="14" t="s">
        <v>191</v>
      </c>
      <c r="E26" s="21" t="s">
        <v>157</v>
      </c>
      <c r="F26" s="16">
        <v>535</v>
      </c>
      <c r="G26" s="15">
        <v>9.5</v>
      </c>
      <c r="H26" s="15">
        <v>0.13125000000000001</v>
      </c>
      <c r="I26" s="15">
        <v>3.5</v>
      </c>
      <c r="J26" s="19">
        <f t="shared" si="1"/>
        <v>4.3640625000000002</v>
      </c>
      <c r="M26" s="7"/>
      <c r="N26" s="8"/>
    </row>
    <row r="27" spans="1:18" ht="15" customHeight="1" x14ac:dyDescent="0.3"/>
    <row r="28" spans="1:18" ht="15" customHeight="1" x14ac:dyDescent="0.3">
      <c r="A28" s="116" t="s">
        <v>282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/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14" t="s">
        <v>67</v>
      </c>
      <c r="D29" s="14" t="s">
        <v>146</v>
      </c>
      <c r="E29" s="21" t="s">
        <v>155</v>
      </c>
      <c r="F29" s="16">
        <v>523</v>
      </c>
      <c r="G29" s="15">
        <v>17</v>
      </c>
      <c r="H29" s="15">
        <v>8.7499999999999994E-2</v>
      </c>
      <c r="I29" s="15">
        <v>3.5</v>
      </c>
      <c r="J29" s="19">
        <f>G29*H29*I29</f>
        <v>5.2062499999999989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/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/>
      <c r="C31" s="61"/>
      <c r="D31" s="61"/>
      <c r="E31" s="62" t="s">
        <v>155</v>
      </c>
      <c r="F31" s="17"/>
      <c r="G31" s="63"/>
      <c r="H31" s="63"/>
      <c r="I31" s="63"/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21" t="s">
        <v>338</v>
      </c>
      <c r="B33" s="13">
        <v>1</v>
      </c>
      <c r="C33" s="14" t="s">
        <v>51</v>
      </c>
      <c r="D33" s="14" t="s">
        <v>52</v>
      </c>
      <c r="E33" s="21" t="s">
        <v>158</v>
      </c>
      <c r="F33" s="16">
        <v>610</v>
      </c>
      <c r="G33" s="15">
        <v>20</v>
      </c>
      <c r="H33" s="15">
        <v>0.13125000000000001</v>
      </c>
      <c r="I33" s="15">
        <v>2</v>
      </c>
      <c r="J33" s="19">
        <f t="shared" ref="J33:J40" si="2">G33*H33*I33</f>
        <v>5.25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21"/>
      <c r="B34" s="17">
        <v>2</v>
      </c>
      <c r="C34" s="46" t="s">
        <v>76</v>
      </c>
      <c r="D34" s="46" t="s">
        <v>74</v>
      </c>
      <c r="E34" s="21" t="s">
        <v>158</v>
      </c>
      <c r="F34" s="16">
        <v>569</v>
      </c>
      <c r="G34" s="15">
        <v>17</v>
      </c>
      <c r="H34" s="15">
        <v>0.13125000000000001</v>
      </c>
      <c r="I34" s="15">
        <v>2</v>
      </c>
      <c r="J34" s="19">
        <f t="shared" si="2"/>
        <v>4.4625000000000004</v>
      </c>
      <c r="M34" s="5"/>
      <c r="N34" s="5"/>
      <c r="O34" s="5"/>
      <c r="P34" s="56"/>
      <c r="Q34" s="58"/>
      <c r="R34" s="57"/>
    </row>
    <row r="35" spans="1:18" ht="15" customHeight="1" x14ac:dyDescent="0.3">
      <c r="A35" s="121"/>
      <c r="B35" s="18">
        <v>3</v>
      </c>
      <c r="C35" s="14" t="s">
        <v>62</v>
      </c>
      <c r="D35" s="50" t="s">
        <v>39</v>
      </c>
      <c r="E35" s="21" t="s">
        <v>158</v>
      </c>
      <c r="F35" s="16">
        <v>493</v>
      </c>
      <c r="G35" s="15">
        <v>14</v>
      </c>
      <c r="H35" s="15">
        <v>0.13125000000000001</v>
      </c>
      <c r="I35" s="15">
        <v>2</v>
      </c>
      <c r="J35" s="19">
        <f t="shared" si="2"/>
        <v>3.6750000000000003</v>
      </c>
      <c r="M35" s="5"/>
      <c r="N35" s="5"/>
      <c r="O35" s="5"/>
      <c r="P35" s="56"/>
      <c r="Q35" s="58"/>
      <c r="R35" s="57"/>
    </row>
    <row r="36" spans="1:18" ht="15" customHeight="1" x14ac:dyDescent="0.3">
      <c r="A36" s="121"/>
      <c r="B36" s="16">
        <v>4</v>
      </c>
      <c r="C36" s="14" t="s">
        <v>66</v>
      </c>
      <c r="D36" s="14" t="s">
        <v>31</v>
      </c>
      <c r="E36" s="21" t="s">
        <v>158</v>
      </c>
      <c r="F36" s="16">
        <v>498</v>
      </c>
      <c r="G36" s="15">
        <v>12</v>
      </c>
      <c r="H36" s="15">
        <v>0.13125000000000001</v>
      </c>
      <c r="I36" s="15">
        <v>2</v>
      </c>
      <c r="J36" s="19">
        <f t="shared" si="2"/>
        <v>3.1500000000000004</v>
      </c>
      <c r="M36" s="5"/>
      <c r="N36" s="5"/>
      <c r="O36" s="5"/>
      <c r="P36" s="56"/>
      <c r="Q36" s="58"/>
      <c r="R36" s="57"/>
    </row>
    <row r="37" spans="1:18" ht="15" customHeight="1" x14ac:dyDescent="0.3">
      <c r="A37" s="121"/>
      <c r="B37" s="16">
        <v>5</v>
      </c>
      <c r="C37" s="14" t="s">
        <v>201</v>
      </c>
      <c r="D37" s="14" t="s">
        <v>176</v>
      </c>
      <c r="E37" s="21" t="s">
        <v>158</v>
      </c>
      <c r="F37" s="16">
        <v>544</v>
      </c>
      <c r="G37" s="15">
        <v>10</v>
      </c>
      <c r="H37" s="15">
        <v>0.13125000000000001</v>
      </c>
      <c r="I37" s="15">
        <v>2</v>
      </c>
      <c r="J37" s="19">
        <f t="shared" si="2"/>
        <v>2.625</v>
      </c>
      <c r="M37" s="5"/>
      <c r="N37" s="5"/>
      <c r="O37" s="5"/>
      <c r="P37" s="56"/>
      <c r="Q37" s="58"/>
      <c r="R37" s="57"/>
    </row>
    <row r="38" spans="1:18" ht="15" customHeight="1" x14ac:dyDescent="0.3">
      <c r="A38" s="121"/>
      <c r="B38" s="16">
        <v>6</v>
      </c>
      <c r="C38" s="14" t="s">
        <v>202</v>
      </c>
      <c r="D38" s="14" t="s">
        <v>65</v>
      </c>
      <c r="E38" s="21" t="s">
        <v>158</v>
      </c>
      <c r="F38" s="16">
        <v>537</v>
      </c>
      <c r="G38" s="15">
        <v>9.5</v>
      </c>
      <c r="H38" s="15">
        <v>0.13125000000000001</v>
      </c>
      <c r="I38" s="15">
        <v>2</v>
      </c>
      <c r="J38" s="19">
        <f t="shared" si="2"/>
        <v>2.4937499999999999</v>
      </c>
      <c r="M38" s="5"/>
      <c r="N38" s="5"/>
      <c r="O38" s="5"/>
      <c r="P38" s="66"/>
      <c r="Q38" s="67"/>
      <c r="R38" s="68"/>
    </row>
    <row r="39" spans="1:18" ht="15" customHeight="1" x14ac:dyDescent="0.3">
      <c r="A39" s="121"/>
      <c r="B39" s="16">
        <v>7</v>
      </c>
      <c r="C39" s="14" t="s">
        <v>298</v>
      </c>
      <c r="D39" s="14"/>
      <c r="E39" s="21" t="s">
        <v>158</v>
      </c>
      <c r="F39" s="16">
        <v>484</v>
      </c>
      <c r="G39" s="15">
        <v>9</v>
      </c>
      <c r="H39" s="15">
        <v>0.13125000000000001</v>
      </c>
      <c r="I39" s="15">
        <v>2</v>
      </c>
      <c r="J39" s="19">
        <f t="shared" si="2"/>
        <v>2.3625000000000003</v>
      </c>
      <c r="M39" s="5"/>
      <c r="N39" s="5"/>
      <c r="O39" s="5"/>
      <c r="P39" s="66"/>
      <c r="Q39" s="67"/>
      <c r="R39" s="68"/>
    </row>
    <row r="40" spans="1:18" ht="15" customHeight="1" x14ac:dyDescent="0.3">
      <c r="A40" s="121"/>
      <c r="B40" s="16">
        <v>7</v>
      </c>
      <c r="C40" s="14" t="s">
        <v>299</v>
      </c>
      <c r="D40" s="14" t="s">
        <v>31</v>
      </c>
      <c r="E40" s="21" t="s">
        <v>158</v>
      </c>
      <c r="F40" s="16">
        <v>486</v>
      </c>
      <c r="G40" s="15">
        <v>9</v>
      </c>
      <c r="H40" s="15">
        <v>0.13125000000000001</v>
      </c>
      <c r="I40" s="15">
        <v>2</v>
      </c>
      <c r="J40" s="19">
        <f t="shared" si="2"/>
        <v>2.3625000000000003</v>
      </c>
      <c r="M40" s="5"/>
      <c r="N40" s="5"/>
      <c r="O40" s="5"/>
      <c r="P40" s="56"/>
      <c r="Q40" s="58"/>
      <c r="R40" s="57"/>
    </row>
    <row r="41" spans="1:18" ht="15" customHeight="1" x14ac:dyDescent="0.3">
      <c r="A41" s="55"/>
      <c r="B41" s="22"/>
      <c r="C41" s="23"/>
      <c r="D41" s="23"/>
      <c r="E41" s="8"/>
      <c r="F41" s="22"/>
      <c r="J41" s="24"/>
      <c r="M41" s="5"/>
      <c r="N41" s="5"/>
      <c r="O41" s="5"/>
      <c r="P41" s="56"/>
      <c r="Q41" s="58"/>
      <c r="R41" s="57"/>
    </row>
    <row r="42" spans="1:18" ht="15" customHeight="1" x14ac:dyDescent="0.3">
      <c r="A42" s="116" t="s">
        <v>256</v>
      </c>
      <c r="B42" s="13">
        <v>1</v>
      </c>
      <c r="C42" s="61"/>
      <c r="D42" s="61"/>
      <c r="E42" s="62" t="s">
        <v>151</v>
      </c>
      <c r="F42" s="17"/>
      <c r="G42" s="63"/>
      <c r="H42" s="63"/>
      <c r="I42" s="63"/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A43" s="116"/>
      <c r="B43" s="17">
        <v>2</v>
      </c>
      <c r="C43" s="61"/>
      <c r="D43" s="61"/>
      <c r="E43" s="62" t="s">
        <v>151</v>
      </c>
      <c r="F43" s="17"/>
      <c r="G43" s="63"/>
      <c r="H43" s="63"/>
      <c r="I43" s="63"/>
      <c r="J43" s="64">
        <f>G43*H43*I43</f>
        <v>0</v>
      </c>
      <c r="M43" s="5"/>
      <c r="N43" s="5"/>
      <c r="O43" s="5"/>
      <c r="P43" s="56"/>
      <c r="Q43" s="58"/>
      <c r="R43" s="57"/>
    </row>
    <row r="44" spans="1:18" ht="15" customHeight="1" x14ac:dyDescent="0.3">
      <c r="A44" s="116"/>
      <c r="B44" s="18">
        <v>3</v>
      </c>
      <c r="C44" s="61"/>
      <c r="D44" s="61"/>
      <c r="E44" s="62" t="s">
        <v>151</v>
      </c>
      <c r="F44" s="17"/>
      <c r="G44" s="63"/>
      <c r="H44" s="63"/>
      <c r="I44" s="63"/>
      <c r="J44" s="64">
        <f>G44*H44*I44</f>
        <v>0</v>
      </c>
      <c r="M44" s="5"/>
      <c r="N44" s="5"/>
      <c r="O44" s="5"/>
      <c r="P44" s="56"/>
      <c r="Q44" s="58"/>
      <c r="R44" s="57"/>
    </row>
    <row r="45" spans="1:18" ht="15" customHeight="1" x14ac:dyDescent="0.3">
      <c r="M45" s="5"/>
      <c r="N45" s="5"/>
      <c r="O45" s="5"/>
      <c r="P45" s="56"/>
      <c r="Q45" s="58"/>
      <c r="R45" s="57"/>
    </row>
    <row r="46" spans="1:18" ht="15" customHeight="1" x14ac:dyDescent="0.3">
      <c r="A46" s="117" t="s">
        <v>294</v>
      </c>
      <c r="B46" s="13">
        <v>1</v>
      </c>
      <c r="C46" s="61"/>
      <c r="D46" s="61"/>
      <c r="E46" s="62" t="s">
        <v>148</v>
      </c>
      <c r="F46" s="17"/>
      <c r="G46" s="63"/>
      <c r="H46" s="63"/>
      <c r="I46" s="63"/>
      <c r="J46" s="64">
        <f>G46*H46*I46</f>
        <v>0</v>
      </c>
      <c r="M46" s="5"/>
      <c r="N46" s="5"/>
      <c r="O46" s="5"/>
      <c r="P46" s="56"/>
      <c r="Q46" s="58"/>
      <c r="R46" s="57"/>
    </row>
    <row r="47" spans="1:18" ht="15" customHeight="1" x14ac:dyDescent="0.3">
      <c r="A47" s="117"/>
      <c r="B47" s="17">
        <v>2</v>
      </c>
      <c r="C47" s="14" t="s">
        <v>73</v>
      </c>
      <c r="D47" s="14" t="s">
        <v>74</v>
      </c>
      <c r="E47" s="21" t="s">
        <v>148</v>
      </c>
      <c r="F47" s="16">
        <v>688</v>
      </c>
      <c r="G47" s="15">
        <v>17</v>
      </c>
      <c r="H47" s="15">
        <v>0.35</v>
      </c>
      <c r="I47" s="15">
        <v>3.5</v>
      </c>
      <c r="J47" s="19">
        <f t="shared" ref="J47:J61" si="3">G47*H47*I47</f>
        <v>20.824999999999996</v>
      </c>
    </row>
    <row r="48" spans="1:18" ht="15" customHeight="1" x14ac:dyDescent="0.3">
      <c r="A48" s="117"/>
      <c r="B48" s="18">
        <v>3</v>
      </c>
      <c r="C48" s="14" t="s">
        <v>165</v>
      </c>
      <c r="D48" s="14" t="s">
        <v>166</v>
      </c>
      <c r="E48" s="21" t="s">
        <v>148</v>
      </c>
      <c r="F48" s="16">
        <v>673</v>
      </c>
      <c r="G48" s="15">
        <v>14</v>
      </c>
      <c r="H48" s="15">
        <v>0.35</v>
      </c>
      <c r="I48" s="15">
        <v>3.5</v>
      </c>
      <c r="J48" s="19">
        <f t="shared" si="3"/>
        <v>17.149999999999999</v>
      </c>
    </row>
    <row r="49" spans="1:10" ht="15" customHeight="1" x14ac:dyDescent="0.3">
      <c r="A49" s="117"/>
      <c r="B49" s="16">
        <v>4</v>
      </c>
      <c r="C49" s="61"/>
      <c r="D49" s="65"/>
      <c r="E49" s="62" t="s">
        <v>148</v>
      </c>
      <c r="F49" s="17"/>
      <c r="G49" s="63"/>
      <c r="H49" s="63"/>
      <c r="I49" s="63"/>
      <c r="J49" s="64">
        <f t="shared" si="3"/>
        <v>0</v>
      </c>
    </row>
    <row r="50" spans="1:10" ht="15" customHeight="1" x14ac:dyDescent="0.3">
      <c r="A50" s="117"/>
      <c r="B50" s="16">
        <v>5</v>
      </c>
      <c r="C50" s="61"/>
      <c r="D50" s="65"/>
      <c r="E50" s="62" t="s">
        <v>148</v>
      </c>
      <c r="F50" s="17"/>
      <c r="G50" s="63"/>
      <c r="H50" s="63"/>
      <c r="I50" s="63"/>
      <c r="J50" s="64">
        <f t="shared" si="3"/>
        <v>0</v>
      </c>
    </row>
    <row r="51" spans="1:10" ht="15" customHeight="1" x14ac:dyDescent="0.3">
      <c r="A51" s="117"/>
      <c r="B51" s="16">
        <v>6</v>
      </c>
      <c r="C51" s="14" t="s">
        <v>79</v>
      </c>
      <c r="D51" s="14" t="s">
        <v>80</v>
      </c>
      <c r="E51" s="21" t="s">
        <v>148</v>
      </c>
      <c r="F51" s="16">
        <v>675</v>
      </c>
      <c r="G51" s="15">
        <v>9.5</v>
      </c>
      <c r="H51" s="15">
        <v>0.35</v>
      </c>
      <c r="I51" s="15">
        <v>3.5</v>
      </c>
      <c r="J51" s="19">
        <f t="shared" si="3"/>
        <v>11.637499999999999</v>
      </c>
    </row>
    <row r="52" spans="1:10" ht="15" customHeight="1" x14ac:dyDescent="0.3">
      <c r="A52" s="117"/>
      <c r="B52" s="16">
        <v>7</v>
      </c>
      <c r="C52" s="61"/>
      <c r="D52" s="61"/>
      <c r="E52" s="62" t="s">
        <v>148</v>
      </c>
      <c r="F52" s="17"/>
      <c r="G52" s="63"/>
      <c r="H52" s="63"/>
      <c r="I52" s="63"/>
      <c r="J52" s="64">
        <f t="shared" si="3"/>
        <v>0</v>
      </c>
    </row>
    <row r="53" spans="1:10" ht="15" customHeight="1" x14ac:dyDescent="0.3">
      <c r="A53" s="117"/>
      <c r="B53" s="16">
        <v>8</v>
      </c>
      <c r="C53" s="14" t="s">
        <v>243</v>
      </c>
      <c r="D53" s="14" t="s">
        <v>74</v>
      </c>
      <c r="E53" s="21" t="s">
        <v>148</v>
      </c>
      <c r="F53" s="16">
        <v>653</v>
      </c>
      <c r="G53" s="15">
        <v>8.5</v>
      </c>
      <c r="H53" s="15">
        <v>0.35</v>
      </c>
      <c r="I53" s="15">
        <v>3.5</v>
      </c>
      <c r="J53" s="19">
        <f t="shared" si="3"/>
        <v>10.412499999999998</v>
      </c>
    </row>
    <row r="54" spans="1:10" ht="15" customHeight="1" x14ac:dyDescent="0.3">
      <c r="A54" s="117"/>
      <c r="B54" s="16">
        <v>9</v>
      </c>
      <c r="C54" s="14" t="s">
        <v>216</v>
      </c>
      <c r="D54" s="14" t="s">
        <v>200</v>
      </c>
      <c r="E54" s="21" t="s">
        <v>148</v>
      </c>
      <c r="F54" s="16">
        <v>647</v>
      </c>
      <c r="G54" s="15">
        <v>7</v>
      </c>
      <c r="H54" s="15">
        <v>0.35</v>
      </c>
      <c r="I54" s="15">
        <v>3.5</v>
      </c>
      <c r="J54" s="19">
        <f t="shared" si="3"/>
        <v>8.5749999999999993</v>
      </c>
    </row>
    <row r="55" spans="1:10" ht="15" customHeight="1" x14ac:dyDescent="0.3">
      <c r="A55" s="117"/>
      <c r="B55" s="16">
        <v>9</v>
      </c>
      <c r="C55" s="14" t="s">
        <v>75</v>
      </c>
      <c r="D55" s="14" t="s">
        <v>34</v>
      </c>
      <c r="E55" s="21" t="s">
        <v>148</v>
      </c>
      <c r="F55" s="16">
        <v>634</v>
      </c>
      <c r="G55" s="15">
        <v>7</v>
      </c>
      <c r="H55" s="15">
        <v>0.35</v>
      </c>
      <c r="I55" s="15">
        <v>3.5</v>
      </c>
      <c r="J55" s="19">
        <f t="shared" si="3"/>
        <v>8.5749999999999993</v>
      </c>
    </row>
    <row r="56" spans="1:10" ht="15" customHeight="1" x14ac:dyDescent="0.3">
      <c r="A56" s="117"/>
      <c r="B56" s="16">
        <v>9</v>
      </c>
      <c r="C56" s="50" t="s">
        <v>178</v>
      </c>
      <c r="D56" s="53" t="s">
        <v>36</v>
      </c>
      <c r="E56" s="21" t="s">
        <v>148</v>
      </c>
      <c r="F56" s="16">
        <v>622</v>
      </c>
      <c r="G56" s="15">
        <v>7</v>
      </c>
      <c r="H56" s="15">
        <v>0.35</v>
      </c>
      <c r="I56" s="15">
        <v>3.5</v>
      </c>
      <c r="J56" s="19">
        <f t="shared" si="3"/>
        <v>8.5749999999999993</v>
      </c>
    </row>
    <row r="57" spans="1:10" ht="15" customHeight="1" x14ac:dyDescent="0.3">
      <c r="A57" s="117"/>
      <c r="B57" s="16">
        <v>9</v>
      </c>
      <c r="C57" s="14" t="s">
        <v>268</v>
      </c>
      <c r="D57" s="14" t="s">
        <v>200</v>
      </c>
      <c r="E57" s="21" t="s">
        <v>148</v>
      </c>
      <c r="F57" s="16">
        <v>616</v>
      </c>
      <c r="G57" s="15">
        <v>7</v>
      </c>
      <c r="H57" s="15">
        <v>0.35</v>
      </c>
      <c r="I57" s="15">
        <v>3.5</v>
      </c>
      <c r="J57" s="19">
        <f t="shared" si="3"/>
        <v>8.5749999999999993</v>
      </c>
    </row>
    <row r="58" spans="1:10" ht="15" customHeight="1" x14ac:dyDescent="0.3">
      <c r="A58" s="117"/>
      <c r="B58" s="16">
        <v>9</v>
      </c>
      <c r="C58" s="14" t="s">
        <v>292</v>
      </c>
      <c r="D58" s="14"/>
      <c r="E58" s="21" t="s">
        <v>148</v>
      </c>
      <c r="F58" s="16">
        <v>598</v>
      </c>
      <c r="G58" s="15">
        <v>7</v>
      </c>
      <c r="H58" s="15">
        <v>0.35</v>
      </c>
      <c r="I58" s="15">
        <v>3.5</v>
      </c>
      <c r="J58" s="19">
        <f t="shared" si="3"/>
        <v>8.5749999999999993</v>
      </c>
    </row>
    <row r="59" spans="1:10" ht="15" customHeight="1" x14ac:dyDescent="0.3">
      <c r="A59" s="117"/>
      <c r="B59" s="16">
        <v>9</v>
      </c>
      <c r="C59" s="14" t="s">
        <v>293</v>
      </c>
      <c r="D59" s="14"/>
      <c r="E59" s="21" t="s">
        <v>148</v>
      </c>
      <c r="F59" s="16">
        <v>588</v>
      </c>
      <c r="G59" s="15">
        <v>7</v>
      </c>
      <c r="H59" s="15">
        <v>0.35</v>
      </c>
      <c r="I59" s="15">
        <v>3.5</v>
      </c>
      <c r="J59" s="19">
        <f t="shared" si="3"/>
        <v>8.5749999999999993</v>
      </c>
    </row>
    <row r="60" spans="1:10" ht="15" customHeight="1" x14ac:dyDescent="0.3">
      <c r="A60" s="117"/>
      <c r="B60" s="16">
        <v>17</v>
      </c>
      <c r="C60" s="14" t="s">
        <v>226</v>
      </c>
      <c r="D60" s="14" t="s">
        <v>247</v>
      </c>
      <c r="E60" s="21" t="s">
        <v>148</v>
      </c>
      <c r="F60" s="16">
        <v>586</v>
      </c>
      <c r="G60" s="15">
        <v>4</v>
      </c>
      <c r="H60" s="15">
        <v>0.35</v>
      </c>
      <c r="I60" s="15">
        <v>3.5</v>
      </c>
      <c r="J60" s="19">
        <f t="shared" si="3"/>
        <v>4.8999999999999995</v>
      </c>
    </row>
    <row r="61" spans="1:10" ht="15" customHeight="1" x14ac:dyDescent="0.3">
      <c r="A61" s="117"/>
      <c r="B61" s="16">
        <v>17</v>
      </c>
      <c r="C61" s="14" t="s">
        <v>163</v>
      </c>
      <c r="D61" s="14" t="s">
        <v>34</v>
      </c>
      <c r="E61" s="21" t="s">
        <v>148</v>
      </c>
      <c r="F61" s="16">
        <v>687</v>
      </c>
      <c r="G61" s="15">
        <v>4</v>
      </c>
      <c r="H61" s="15">
        <v>0.35</v>
      </c>
      <c r="I61" s="15">
        <v>3.5</v>
      </c>
      <c r="J61" s="19">
        <f t="shared" si="3"/>
        <v>4.8999999999999995</v>
      </c>
    </row>
    <row r="62" spans="1:10" ht="15" customHeight="1" x14ac:dyDescent="0.3"/>
    <row r="63" spans="1:10" ht="15" customHeight="1" x14ac:dyDescent="0.3">
      <c r="A63" s="118" t="s">
        <v>295</v>
      </c>
      <c r="B63" s="13">
        <v>1</v>
      </c>
      <c r="C63" s="50" t="s">
        <v>184</v>
      </c>
      <c r="D63" s="50" t="s">
        <v>176</v>
      </c>
      <c r="E63" s="21" t="s">
        <v>185</v>
      </c>
      <c r="F63" s="16">
        <v>601</v>
      </c>
      <c r="G63" s="15">
        <v>20</v>
      </c>
      <c r="H63" s="15">
        <v>0.13125000000000001</v>
      </c>
      <c r="I63" s="15">
        <v>3.5</v>
      </c>
      <c r="J63" s="19">
        <f t="shared" ref="J63:J68" si="4">G63*H63*I63</f>
        <v>9.1875</v>
      </c>
    </row>
    <row r="64" spans="1:10" ht="15" customHeight="1" x14ac:dyDescent="0.3">
      <c r="A64" s="118"/>
      <c r="B64" s="17">
        <v>2</v>
      </c>
      <c r="C64" s="14" t="s">
        <v>217</v>
      </c>
      <c r="D64" s="14" t="s">
        <v>88</v>
      </c>
      <c r="E64" s="21" t="s">
        <v>185</v>
      </c>
      <c r="F64" s="16">
        <v>558</v>
      </c>
      <c r="G64" s="15">
        <v>17</v>
      </c>
      <c r="H64" s="15">
        <v>0.13125000000000001</v>
      </c>
      <c r="I64" s="15">
        <v>3.5</v>
      </c>
      <c r="J64" s="19">
        <f t="shared" si="4"/>
        <v>7.8093750000000011</v>
      </c>
    </row>
    <row r="65" spans="1:10" x14ac:dyDescent="0.3">
      <c r="A65" s="118"/>
      <c r="B65" s="18">
        <v>3</v>
      </c>
      <c r="C65" s="14" t="s">
        <v>296</v>
      </c>
      <c r="D65" s="14"/>
      <c r="E65" s="21" t="s">
        <v>185</v>
      </c>
      <c r="F65" s="16">
        <v>636</v>
      </c>
      <c r="G65" s="15">
        <v>14</v>
      </c>
      <c r="H65" s="15">
        <v>0.13125000000000001</v>
      </c>
      <c r="I65" s="15">
        <v>3.5</v>
      </c>
      <c r="J65" s="19">
        <f t="shared" si="4"/>
        <v>6.4312500000000004</v>
      </c>
    </row>
    <row r="66" spans="1:10" x14ac:dyDescent="0.3">
      <c r="A66" s="118"/>
      <c r="B66" s="16">
        <v>4</v>
      </c>
      <c r="C66" s="14" t="s">
        <v>220</v>
      </c>
      <c r="D66" s="14" t="s">
        <v>36</v>
      </c>
      <c r="E66" s="21" t="s">
        <v>185</v>
      </c>
      <c r="F66" s="16">
        <v>515</v>
      </c>
      <c r="G66" s="15">
        <v>12</v>
      </c>
      <c r="H66" s="15">
        <v>0.13125000000000001</v>
      </c>
      <c r="I66" s="15">
        <v>3.5</v>
      </c>
      <c r="J66" s="19">
        <f t="shared" si="4"/>
        <v>5.5125000000000011</v>
      </c>
    </row>
    <row r="67" spans="1:10" x14ac:dyDescent="0.3">
      <c r="A67" s="118"/>
      <c r="B67" s="16">
        <v>5</v>
      </c>
      <c r="C67" s="50" t="s">
        <v>188</v>
      </c>
      <c r="D67" s="50" t="s">
        <v>36</v>
      </c>
      <c r="E67" s="21" t="s">
        <v>185</v>
      </c>
      <c r="F67" s="16">
        <v>592</v>
      </c>
      <c r="G67" s="15">
        <v>10</v>
      </c>
      <c r="H67" s="15">
        <v>0.13125000000000001</v>
      </c>
      <c r="I67" s="15">
        <v>3.5</v>
      </c>
      <c r="J67" s="19">
        <f t="shared" si="4"/>
        <v>4.59375</v>
      </c>
    </row>
    <row r="68" spans="1:10" x14ac:dyDescent="0.3">
      <c r="A68" s="118"/>
      <c r="B68" s="16">
        <v>6</v>
      </c>
      <c r="C68" s="14" t="s">
        <v>219</v>
      </c>
      <c r="D68" s="14" t="s">
        <v>36</v>
      </c>
      <c r="E68" s="21" t="s">
        <v>185</v>
      </c>
      <c r="F68" s="16">
        <v>576</v>
      </c>
      <c r="G68" s="15">
        <v>9.5</v>
      </c>
      <c r="H68" s="15">
        <v>0.13125000000000001</v>
      </c>
      <c r="I68" s="15">
        <v>3.5</v>
      </c>
      <c r="J68" s="19">
        <f t="shared" si="4"/>
        <v>4.3640625000000002</v>
      </c>
    </row>
    <row r="70" spans="1:10" x14ac:dyDescent="0.3">
      <c r="A70" s="116" t="s">
        <v>297</v>
      </c>
      <c r="B70" s="13">
        <v>1</v>
      </c>
      <c r="C70" s="14" t="s">
        <v>113</v>
      </c>
      <c r="D70" s="14" t="s">
        <v>88</v>
      </c>
      <c r="E70" s="21" t="s">
        <v>156</v>
      </c>
      <c r="F70" s="16">
        <v>700</v>
      </c>
      <c r="G70" s="15">
        <v>20</v>
      </c>
      <c r="H70" s="15">
        <v>0.13125000000000001</v>
      </c>
      <c r="I70" s="15">
        <v>3.5</v>
      </c>
      <c r="J70" s="19">
        <f>G70*H70*I70</f>
        <v>9.1875</v>
      </c>
    </row>
    <row r="71" spans="1:10" x14ac:dyDescent="0.3">
      <c r="A71" s="116"/>
      <c r="B71" s="17">
        <v>2</v>
      </c>
      <c r="C71" s="65"/>
      <c r="D71" s="65"/>
      <c r="E71" s="62" t="s">
        <v>156</v>
      </c>
      <c r="F71" s="17"/>
      <c r="G71" s="63"/>
      <c r="H71" s="63"/>
      <c r="I71" s="63"/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156</v>
      </c>
      <c r="F72" s="17"/>
      <c r="G72" s="63"/>
      <c r="H72" s="63"/>
      <c r="I72" s="63"/>
      <c r="J72" s="64">
        <f>G72*H72*I72</f>
        <v>0</v>
      </c>
    </row>
    <row r="73" spans="1:10" x14ac:dyDescent="0.3">
      <c r="A73" s="116"/>
      <c r="B73" s="16">
        <v>4</v>
      </c>
      <c r="C73" s="14" t="s">
        <v>81</v>
      </c>
      <c r="D73" s="14" t="s">
        <v>82</v>
      </c>
      <c r="E73" s="21" t="s">
        <v>156</v>
      </c>
      <c r="F73" s="16">
        <v>652</v>
      </c>
      <c r="G73" s="15">
        <v>12</v>
      </c>
      <c r="H73" s="15">
        <v>0.13125000000000001</v>
      </c>
      <c r="I73" s="15">
        <v>3.5</v>
      </c>
      <c r="J73" s="19">
        <f>G73*H73*I73</f>
        <v>5.5125000000000011</v>
      </c>
    </row>
    <row r="75" spans="1:10" x14ac:dyDescent="0.3">
      <c r="A75" s="116" t="s">
        <v>253</v>
      </c>
      <c r="B75" s="13">
        <v>1</v>
      </c>
      <c r="C75" s="65"/>
      <c r="D75" s="65"/>
      <c r="E75" s="62" t="s">
        <v>255</v>
      </c>
      <c r="F75" s="17"/>
      <c r="G75" s="63"/>
      <c r="H75" s="63"/>
      <c r="I75" s="63"/>
      <c r="J75" s="64">
        <f>G75*H75*I75</f>
        <v>0</v>
      </c>
    </row>
    <row r="76" spans="1:10" x14ac:dyDescent="0.3">
      <c r="A76" s="116"/>
      <c r="B76" s="17">
        <v>2</v>
      </c>
      <c r="C76" s="65"/>
      <c r="D76" s="65"/>
      <c r="E76" s="62" t="s">
        <v>255</v>
      </c>
      <c r="F76" s="17"/>
      <c r="G76" s="63"/>
      <c r="H76" s="63"/>
      <c r="I76" s="63"/>
      <c r="J76" s="64">
        <f>G76*H76*I76</f>
        <v>0</v>
      </c>
    </row>
    <row r="77" spans="1:10" ht="15" customHeight="1" x14ac:dyDescent="0.3">
      <c r="A77" s="116"/>
      <c r="B77" s="18">
        <v>3</v>
      </c>
      <c r="C77" s="61"/>
      <c r="D77" s="61"/>
      <c r="E77" s="62" t="s">
        <v>255</v>
      </c>
      <c r="F77" s="17"/>
      <c r="G77" s="63"/>
      <c r="H77" s="63"/>
      <c r="I77" s="63"/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255</v>
      </c>
      <c r="F78" s="17"/>
      <c r="G78" s="63"/>
      <c r="H78" s="63"/>
      <c r="I78" s="63"/>
      <c r="J78" s="64">
        <f>G78*H78*I78</f>
        <v>0</v>
      </c>
    </row>
    <row r="80" spans="1:10" x14ac:dyDescent="0.3">
      <c r="A80" s="121" t="s">
        <v>339</v>
      </c>
      <c r="B80" s="13">
        <v>1</v>
      </c>
      <c r="C80" s="14" t="s">
        <v>72</v>
      </c>
      <c r="D80" s="14" t="s">
        <v>36</v>
      </c>
      <c r="E80" s="21" t="s">
        <v>162</v>
      </c>
      <c r="F80" s="16">
        <v>672</v>
      </c>
      <c r="G80" s="15">
        <v>20</v>
      </c>
      <c r="H80" s="15">
        <v>8.7499999999999994E-2</v>
      </c>
      <c r="I80" s="15">
        <v>2</v>
      </c>
      <c r="J80" s="19">
        <f>G80*H80*I80</f>
        <v>3.5</v>
      </c>
    </row>
    <row r="81" spans="1:10" ht="15" customHeight="1" x14ac:dyDescent="0.3">
      <c r="A81" s="121"/>
      <c r="B81" s="17">
        <v>2</v>
      </c>
      <c r="C81" s="65"/>
      <c r="D81" s="65"/>
      <c r="E81" s="62" t="s">
        <v>162</v>
      </c>
      <c r="F81" s="17"/>
      <c r="G81" s="63"/>
      <c r="H81" s="63"/>
      <c r="I81" s="63"/>
      <c r="J81" s="64">
        <f>G81*H81*I81</f>
        <v>0</v>
      </c>
    </row>
    <row r="82" spans="1:10" ht="15" customHeight="1" x14ac:dyDescent="0.3">
      <c r="A82" s="121"/>
      <c r="B82" s="18">
        <v>3</v>
      </c>
      <c r="C82" s="61"/>
      <c r="D82" s="61"/>
      <c r="E82" s="62" t="s">
        <v>162</v>
      </c>
      <c r="F82" s="17"/>
      <c r="G82" s="63"/>
      <c r="H82" s="63"/>
      <c r="I82" s="63"/>
      <c r="J82" s="64">
        <f>G82*H82*I82</f>
        <v>0</v>
      </c>
    </row>
    <row r="83" spans="1:10" ht="15" customHeight="1" x14ac:dyDescent="0.3">
      <c r="A83" s="121"/>
      <c r="B83" s="16">
        <v>4</v>
      </c>
      <c r="C83" s="50" t="s">
        <v>121</v>
      </c>
      <c r="D83" s="50" t="s">
        <v>122</v>
      </c>
      <c r="E83" s="21" t="s">
        <v>162</v>
      </c>
      <c r="F83" s="16">
        <v>592</v>
      </c>
      <c r="G83" s="15">
        <v>12</v>
      </c>
      <c r="H83" s="15">
        <v>8.7499999999999994E-2</v>
      </c>
      <c r="I83" s="15">
        <v>2</v>
      </c>
      <c r="J83" s="19">
        <f>G83*H83*I83</f>
        <v>2.0999999999999996</v>
      </c>
    </row>
    <row r="85" spans="1:10" x14ac:dyDescent="0.3">
      <c r="A85" s="121" t="s">
        <v>227</v>
      </c>
      <c r="B85" s="13">
        <v>1</v>
      </c>
      <c r="C85" s="61"/>
      <c r="D85" s="61"/>
      <c r="E85" s="62" t="s">
        <v>229</v>
      </c>
      <c r="F85" s="17"/>
      <c r="G85" s="63"/>
      <c r="H85" s="62"/>
      <c r="I85" s="63"/>
      <c r="J85" s="64">
        <f>G85*H85*I85</f>
        <v>0</v>
      </c>
    </row>
    <row r="86" spans="1:10" x14ac:dyDescent="0.3">
      <c r="A86" s="121"/>
      <c r="B86" s="17">
        <v>2</v>
      </c>
      <c r="C86" s="61"/>
      <c r="D86" s="61"/>
      <c r="E86" s="62" t="s">
        <v>229</v>
      </c>
      <c r="F86" s="17"/>
      <c r="G86" s="63"/>
      <c r="H86" s="62"/>
      <c r="I86" s="63"/>
      <c r="J86" s="64">
        <f>G86*H86*I86</f>
        <v>0</v>
      </c>
    </row>
    <row r="87" spans="1:10" x14ac:dyDescent="0.3">
      <c r="A87" s="121"/>
      <c r="B87" s="18">
        <v>3</v>
      </c>
      <c r="C87" s="61"/>
      <c r="D87" s="61"/>
      <c r="E87" s="62" t="s">
        <v>229</v>
      </c>
      <c r="F87" s="17"/>
      <c r="G87" s="63"/>
      <c r="H87" s="63"/>
      <c r="I87" s="63"/>
      <c r="J87" s="64">
        <f>G87*H87*I87</f>
        <v>0</v>
      </c>
    </row>
    <row r="88" spans="1:10" x14ac:dyDescent="0.3">
      <c r="A88" s="121"/>
      <c r="B88" s="16">
        <v>4</v>
      </c>
      <c r="C88" s="61"/>
      <c r="D88" s="61"/>
      <c r="E88" s="62" t="s">
        <v>229</v>
      </c>
      <c r="F88" s="17"/>
      <c r="G88" s="63"/>
      <c r="H88" s="63"/>
      <c r="I88" s="63"/>
      <c r="J88" s="64">
        <f>G88*H88*I88</f>
        <v>0</v>
      </c>
    </row>
    <row r="90" spans="1:10" x14ac:dyDescent="0.3">
      <c r="A90" s="119" t="s">
        <v>341</v>
      </c>
      <c r="B90" s="13">
        <v>1</v>
      </c>
      <c r="C90" s="61"/>
      <c r="D90" s="61"/>
      <c r="E90" s="62" t="s">
        <v>153</v>
      </c>
      <c r="F90" s="17"/>
      <c r="G90" s="63"/>
      <c r="H90" s="63"/>
      <c r="I90" s="63"/>
      <c r="J90" s="64">
        <f>G90*H90*I90</f>
        <v>0</v>
      </c>
    </row>
    <row r="91" spans="1:10" x14ac:dyDescent="0.3">
      <c r="A91" s="119"/>
      <c r="B91" s="17">
        <v>2</v>
      </c>
      <c r="C91" s="61"/>
      <c r="D91" s="61"/>
      <c r="E91" s="62" t="s">
        <v>153</v>
      </c>
      <c r="F91" s="17"/>
      <c r="G91" s="63"/>
      <c r="H91" s="63"/>
      <c r="I91" s="63"/>
      <c r="J91" s="64">
        <f>G91*H91*I91</f>
        <v>0</v>
      </c>
    </row>
    <row r="92" spans="1:10" x14ac:dyDescent="0.3">
      <c r="A92" s="119"/>
      <c r="B92" s="18">
        <v>3</v>
      </c>
      <c r="C92" s="14" t="s">
        <v>77</v>
      </c>
      <c r="D92" s="14" t="s">
        <v>31</v>
      </c>
      <c r="E92" s="21" t="s">
        <v>153</v>
      </c>
      <c r="F92" s="16">
        <v>612</v>
      </c>
      <c r="G92" s="15">
        <v>14</v>
      </c>
      <c r="H92" s="15">
        <v>0.13125000000000001</v>
      </c>
      <c r="I92" s="15">
        <v>2</v>
      </c>
      <c r="J92" s="19">
        <f>G92*H92*I92</f>
        <v>3.6750000000000003</v>
      </c>
    </row>
    <row r="93" spans="1:10" x14ac:dyDescent="0.3">
      <c r="A93" s="119"/>
      <c r="B93" s="16"/>
      <c r="C93" s="61"/>
      <c r="D93" s="61"/>
      <c r="E93" s="62" t="s">
        <v>153</v>
      </c>
      <c r="F93" s="17"/>
      <c r="G93" s="63"/>
      <c r="H93" s="63"/>
      <c r="I93" s="63"/>
      <c r="J93" s="64">
        <f>G93*H93*I93</f>
        <v>0</v>
      </c>
    </row>
    <row r="95" spans="1:10" x14ac:dyDescent="0.3">
      <c r="A95" s="120" t="s">
        <v>254</v>
      </c>
      <c r="B95" s="13">
        <v>1</v>
      </c>
      <c r="C95" s="61"/>
      <c r="D95" s="61"/>
      <c r="E95" s="62" t="s">
        <v>207</v>
      </c>
      <c r="F95" s="17"/>
      <c r="G95" s="63"/>
      <c r="H95" s="63"/>
      <c r="I95" s="63"/>
      <c r="J95" s="64">
        <f>G95*H95*I95</f>
        <v>0</v>
      </c>
    </row>
    <row r="96" spans="1:10" x14ac:dyDescent="0.3">
      <c r="A96" s="120"/>
      <c r="B96" s="17">
        <v>2</v>
      </c>
      <c r="C96" s="61"/>
      <c r="D96" s="61"/>
      <c r="E96" s="62" t="s">
        <v>207</v>
      </c>
      <c r="F96" s="17"/>
      <c r="G96" s="63"/>
      <c r="H96" s="63"/>
      <c r="I96" s="63"/>
      <c r="J96" s="64">
        <f>G96*H96*I96</f>
        <v>0</v>
      </c>
    </row>
    <row r="97" spans="1:10" x14ac:dyDescent="0.3">
      <c r="A97" s="120"/>
      <c r="B97" s="18">
        <v>3</v>
      </c>
      <c r="C97" s="61"/>
      <c r="D97" s="61"/>
      <c r="E97" s="62" t="s">
        <v>207</v>
      </c>
      <c r="F97" s="17"/>
      <c r="G97" s="63"/>
      <c r="H97" s="63"/>
      <c r="I97" s="63"/>
      <c r="J97" s="64">
        <f>G97*H97*I97</f>
        <v>0</v>
      </c>
    </row>
    <row r="98" spans="1:10" x14ac:dyDescent="0.3">
      <c r="A98" s="120"/>
      <c r="B98" s="16"/>
      <c r="C98" s="61"/>
      <c r="D98" s="61"/>
      <c r="E98" s="62" t="s">
        <v>207</v>
      </c>
      <c r="F98" s="17"/>
      <c r="G98" s="63"/>
      <c r="H98" s="63"/>
      <c r="I98" s="63"/>
      <c r="J98" s="64">
        <f>G98*H98*I98</f>
        <v>0</v>
      </c>
    </row>
    <row r="100" spans="1:10" x14ac:dyDescent="0.3">
      <c r="A100" s="121" t="s">
        <v>340</v>
      </c>
      <c r="B100" s="13">
        <v>1</v>
      </c>
      <c r="C100" s="14" t="s">
        <v>236</v>
      </c>
      <c r="D100" s="14"/>
      <c r="E100" s="21" t="s">
        <v>209</v>
      </c>
      <c r="F100" s="16">
        <v>522</v>
      </c>
      <c r="G100" s="15">
        <v>20</v>
      </c>
      <c r="H100" s="15">
        <v>8.7499999999999994E-2</v>
      </c>
      <c r="I100" s="15">
        <v>2</v>
      </c>
      <c r="J100" s="19">
        <f>G100*H100*I100</f>
        <v>3.5</v>
      </c>
    </row>
    <row r="101" spans="1:10" x14ac:dyDescent="0.3">
      <c r="A101" s="121"/>
      <c r="B101" s="17">
        <v>2</v>
      </c>
      <c r="C101" s="14" t="s">
        <v>210</v>
      </c>
      <c r="D101" s="14"/>
      <c r="E101" s="21" t="s">
        <v>209</v>
      </c>
      <c r="F101" s="16">
        <v>460</v>
      </c>
      <c r="G101" s="15">
        <v>17</v>
      </c>
      <c r="H101" s="15">
        <v>8.7499999999999994E-2</v>
      </c>
      <c r="I101" s="15">
        <v>2</v>
      </c>
      <c r="J101" s="19">
        <f>G101*H101*I101</f>
        <v>2.9749999999999996</v>
      </c>
    </row>
    <row r="102" spans="1:10" x14ac:dyDescent="0.3">
      <c r="A102" s="121"/>
      <c r="B102" s="18">
        <v>3</v>
      </c>
      <c r="C102" s="14" t="s">
        <v>239</v>
      </c>
      <c r="D102" s="14"/>
      <c r="E102" s="21" t="s">
        <v>209</v>
      </c>
      <c r="F102" s="16">
        <v>398</v>
      </c>
      <c r="G102" s="15">
        <v>14</v>
      </c>
      <c r="H102" s="15">
        <v>8.7499999999999994E-2</v>
      </c>
      <c r="I102" s="15">
        <v>2</v>
      </c>
      <c r="J102" s="19">
        <f>G102*H102*I102</f>
        <v>2.4499999999999997</v>
      </c>
    </row>
    <row r="104" spans="1:10" x14ac:dyDescent="0.3">
      <c r="A104" s="121" t="s">
        <v>241</v>
      </c>
      <c r="B104" s="13">
        <v>1</v>
      </c>
      <c r="C104" s="61"/>
      <c r="D104" s="61"/>
      <c r="E104" s="62" t="s">
        <v>240</v>
      </c>
      <c r="F104" s="17"/>
      <c r="G104" s="63"/>
      <c r="H104" s="63"/>
      <c r="I104" s="63"/>
      <c r="J104" s="64">
        <f>G104*H104*I104</f>
        <v>0</v>
      </c>
    </row>
    <row r="105" spans="1:10" x14ac:dyDescent="0.3">
      <c r="A105" s="121"/>
      <c r="B105" s="17">
        <v>2</v>
      </c>
      <c r="C105" s="61"/>
      <c r="D105" s="61"/>
      <c r="E105" s="62" t="s">
        <v>240</v>
      </c>
      <c r="F105" s="17"/>
      <c r="G105" s="63"/>
      <c r="H105" s="63"/>
      <c r="I105" s="63"/>
      <c r="J105" s="64">
        <f>G105*H105*I105</f>
        <v>0</v>
      </c>
    </row>
    <row r="106" spans="1:10" x14ac:dyDescent="0.3">
      <c r="A106" s="121"/>
      <c r="B106" s="18">
        <v>3</v>
      </c>
      <c r="C106" s="61"/>
      <c r="D106" s="61"/>
      <c r="E106" s="62" t="s">
        <v>240</v>
      </c>
      <c r="F106" s="17"/>
      <c r="G106" s="63"/>
      <c r="H106" s="63"/>
      <c r="I106" s="63"/>
      <c r="J106" s="64">
        <f>G106*H106*I106</f>
        <v>0</v>
      </c>
    </row>
  </sheetData>
  <mergeCells count="16">
    <mergeCell ref="A42:A44"/>
    <mergeCell ref="A3:A14"/>
    <mergeCell ref="A16:A19"/>
    <mergeCell ref="A21:A26"/>
    <mergeCell ref="A28:A31"/>
    <mergeCell ref="A33:A40"/>
    <mergeCell ref="A90:A93"/>
    <mergeCell ref="A95:A98"/>
    <mergeCell ref="A100:A102"/>
    <mergeCell ref="A104:A106"/>
    <mergeCell ref="A46:A61"/>
    <mergeCell ref="A63:A68"/>
    <mergeCell ref="A70:A73"/>
    <mergeCell ref="A75:A78"/>
    <mergeCell ref="A80:A83"/>
    <mergeCell ref="A85:A8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2:R96"/>
  <sheetViews>
    <sheetView workbookViewId="0">
      <selection activeCell="G29" sqref="G29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111</v>
      </c>
      <c r="B3" s="13">
        <v>1</v>
      </c>
      <c r="C3" s="14" t="s">
        <v>32</v>
      </c>
      <c r="D3" s="14" t="s">
        <v>31</v>
      </c>
      <c r="E3" s="21" t="s">
        <v>149</v>
      </c>
      <c r="F3" s="16">
        <v>585</v>
      </c>
      <c r="G3" s="15">
        <v>20</v>
      </c>
      <c r="H3" s="15">
        <v>0.13125000000000001</v>
      </c>
      <c r="I3" s="15">
        <v>2</v>
      </c>
      <c r="J3" s="19">
        <f>G3*H3*I3</f>
        <v>5.25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14" t="s">
        <v>30</v>
      </c>
      <c r="D4" s="14" t="s">
        <v>31</v>
      </c>
      <c r="E4" s="21" t="s">
        <v>149</v>
      </c>
      <c r="F4" s="16">
        <v>598</v>
      </c>
      <c r="G4" s="15">
        <v>17</v>
      </c>
      <c r="H4" s="15">
        <v>0.13125000000000001</v>
      </c>
      <c r="I4" s="15">
        <v>2</v>
      </c>
      <c r="J4" s="19">
        <f t="shared" ref="J4:J9" si="0">G4*H4*I4</f>
        <v>4.4625000000000004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">
      <c r="A5" s="117"/>
      <c r="B5" s="18">
        <v>3</v>
      </c>
      <c r="C5" s="14" t="s">
        <v>249</v>
      </c>
      <c r="D5" s="14" t="s">
        <v>31</v>
      </c>
      <c r="E5" s="21" t="s">
        <v>149</v>
      </c>
      <c r="F5" s="16">
        <v>586</v>
      </c>
      <c r="G5" s="15">
        <v>14</v>
      </c>
      <c r="H5" s="15">
        <v>0.13125000000000001</v>
      </c>
      <c r="I5" s="15">
        <v>2</v>
      </c>
      <c r="J5" s="19">
        <f t="shared" si="0"/>
        <v>3.6750000000000003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">
      <c r="A6" s="117"/>
      <c r="B6" s="16">
        <v>4</v>
      </c>
      <c r="C6" s="14" t="s">
        <v>193</v>
      </c>
      <c r="D6" s="14" t="s">
        <v>80</v>
      </c>
      <c r="E6" s="21" t="s">
        <v>149</v>
      </c>
      <c r="F6" s="16">
        <v>607</v>
      </c>
      <c r="G6" s="15">
        <v>12</v>
      </c>
      <c r="H6" s="15">
        <v>0.13125000000000001</v>
      </c>
      <c r="I6" s="15">
        <v>2</v>
      </c>
      <c r="J6" s="19">
        <f t="shared" si="0"/>
        <v>3.1500000000000004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14" t="s">
        <v>232</v>
      </c>
      <c r="D7" s="14" t="s">
        <v>138</v>
      </c>
      <c r="E7" s="21" t="s">
        <v>149</v>
      </c>
      <c r="F7" s="16">
        <v>550</v>
      </c>
      <c r="G7" s="15">
        <v>10</v>
      </c>
      <c r="H7" s="15">
        <v>0.13125000000000001</v>
      </c>
      <c r="I7" s="15">
        <v>2</v>
      </c>
      <c r="J7" s="19">
        <f t="shared" si="0"/>
        <v>2.625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14" t="s">
        <v>250</v>
      </c>
      <c r="D8" s="14" t="s">
        <v>138</v>
      </c>
      <c r="E8" s="21" t="s">
        <v>149</v>
      </c>
      <c r="F8" s="16">
        <v>471</v>
      </c>
      <c r="G8" s="15">
        <v>9.5</v>
      </c>
      <c r="H8" s="15">
        <v>0.13125000000000001</v>
      </c>
      <c r="I8" s="15">
        <v>2</v>
      </c>
      <c r="J8" s="19">
        <f t="shared" si="0"/>
        <v>2.4937499999999999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14" t="s">
        <v>63</v>
      </c>
      <c r="D9" s="14" t="s">
        <v>233</v>
      </c>
      <c r="E9" s="21" t="s">
        <v>149</v>
      </c>
      <c r="F9" s="16">
        <v>467</v>
      </c>
      <c r="G9" s="15">
        <v>9</v>
      </c>
      <c r="H9" s="15">
        <v>0.13125000000000001</v>
      </c>
      <c r="I9" s="15">
        <v>2</v>
      </c>
      <c r="J9" s="19">
        <f t="shared" si="0"/>
        <v>2.3625000000000003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3"/>
      <c r="I10" s="63"/>
      <c r="J10" s="64">
        <f t="shared" ref="J10:J14" si="1">G10*H10*I10</f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61"/>
      <c r="D11" s="61"/>
      <c r="E11" s="62" t="s">
        <v>149</v>
      </c>
      <c r="F11" s="17"/>
      <c r="G11" s="63"/>
      <c r="H11" s="63"/>
      <c r="I11" s="63"/>
      <c r="J11" s="64">
        <f t="shared" si="1"/>
        <v>0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61"/>
      <c r="D12" s="61"/>
      <c r="E12" s="62" t="s">
        <v>149</v>
      </c>
      <c r="F12" s="17"/>
      <c r="G12" s="63"/>
      <c r="H12" s="63"/>
      <c r="I12" s="63"/>
      <c r="J12" s="64">
        <f t="shared" si="1"/>
        <v>0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3"/>
      <c r="I13" s="63"/>
      <c r="J13" s="64">
        <f t="shared" si="1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12</v>
      </c>
      <c r="C14" s="61"/>
      <c r="D14" s="61"/>
      <c r="E14" s="62" t="s">
        <v>149</v>
      </c>
      <c r="F14" s="17"/>
      <c r="G14" s="63"/>
      <c r="H14" s="63"/>
      <c r="I14" s="63"/>
      <c r="J14" s="64">
        <f t="shared" si="1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7" t="s">
        <v>117</v>
      </c>
      <c r="B16" s="13">
        <v>1</v>
      </c>
      <c r="C16" s="14" t="s">
        <v>248</v>
      </c>
      <c r="D16" s="14" t="s">
        <v>173</v>
      </c>
      <c r="E16" s="21" t="s">
        <v>150</v>
      </c>
      <c r="F16" s="16">
        <v>589</v>
      </c>
      <c r="G16" s="15">
        <v>20</v>
      </c>
      <c r="H16" s="15">
        <v>8.7499999999999994E-2</v>
      </c>
      <c r="I16" s="15">
        <v>2</v>
      </c>
      <c r="J16" s="19">
        <f>G16*H16*I16</f>
        <v>3.5</v>
      </c>
      <c r="M16" s="7"/>
      <c r="N16" s="8"/>
    </row>
    <row r="17" spans="1:18" ht="15" customHeight="1" x14ac:dyDescent="0.3">
      <c r="A17" s="117"/>
      <c r="B17" s="17">
        <v>2</v>
      </c>
      <c r="C17" s="14" t="s">
        <v>145</v>
      </c>
      <c r="D17" s="14" t="s">
        <v>31</v>
      </c>
      <c r="E17" s="21" t="s">
        <v>150</v>
      </c>
      <c r="F17" s="16">
        <v>531</v>
      </c>
      <c r="G17" s="15">
        <v>17</v>
      </c>
      <c r="H17" s="15">
        <v>8.7499999999999994E-2</v>
      </c>
      <c r="I17" s="15">
        <v>2</v>
      </c>
      <c r="J17" s="19">
        <f>G17*H17*I17</f>
        <v>2.9749999999999996</v>
      </c>
      <c r="M17" s="7"/>
      <c r="N17" s="8"/>
    </row>
    <row r="18" spans="1:18" ht="15" customHeight="1" x14ac:dyDescent="0.3">
      <c r="A18" s="117"/>
      <c r="B18" s="18">
        <v>3</v>
      </c>
      <c r="C18" s="14" t="s">
        <v>180</v>
      </c>
      <c r="D18" s="14" t="s">
        <v>181</v>
      </c>
      <c r="E18" s="21" t="s">
        <v>159</v>
      </c>
      <c r="F18" s="16">
        <v>478</v>
      </c>
      <c r="G18" s="15">
        <v>14</v>
      </c>
      <c r="H18" s="15">
        <v>8.7499999999999994E-2</v>
      </c>
      <c r="I18" s="15">
        <v>2</v>
      </c>
      <c r="J18" s="19">
        <f>G18*H18*I18</f>
        <v>2.4499999999999997</v>
      </c>
      <c r="M18" s="7"/>
      <c r="N18" s="8"/>
    </row>
    <row r="19" spans="1:18" ht="15" customHeight="1" x14ac:dyDescent="0.3">
      <c r="A19" s="117"/>
      <c r="B19" s="16">
        <v>4</v>
      </c>
      <c r="C19" s="61"/>
      <c r="D19" s="61"/>
      <c r="E19" s="62" t="s">
        <v>150</v>
      </c>
      <c r="F19" s="17"/>
      <c r="G19" s="63"/>
      <c r="H19" s="63"/>
      <c r="I19" s="63"/>
      <c r="J19" s="64">
        <f>G19*H19*I19</f>
        <v>0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7" t="s">
        <v>197</v>
      </c>
      <c r="B21" s="13">
        <v>1</v>
      </c>
      <c r="C21" s="14" t="s">
        <v>198</v>
      </c>
      <c r="D21" s="14" t="s">
        <v>138</v>
      </c>
      <c r="E21" s="21" t="s">
        <v>157</v>
      </c>
      <c r="F21" s="16">
        <v>586</v>
      </c>
      <c r="G21" s="15">
        <v>20</v>
      </c>
      <c r="H21" s="15">
        <v>8.7499999999999994E-2</v>
      </c>
      <c r="I21" s="15">
        <v>2</v>
      </c>
      <c r="J21" s="19">
        <f>G21*H21*I21</f>
        <v>3.5</v>
      </c>
      <c r="M21" s="7"/>
      <c r="N21" s="8"/>
    </row>
    <row r="22" spans="1:18" ht="15" customHeight="1" x14ac:dyDescent="0.3">
      <c r="A22" s="117"/>
      <c r="B22" s="17">
        <v>2</v>
      </c>
      <c r="C22" s="61"/>
      <c r="D22" s="61"/>
      <c r="E22" s="62" t="s">
        <v>157</v>
      </c>
      <c r="F22" s="17"/>
      <c r="G22" s="63"/>
      <c r="H22" s="63"/>
      <c r="I22" s="63"/>
      <c r="J22" s="64">
        <f t="shared" ref="J22:J26" si="2">G22*H22*I22</f>
        <v>0</v>
      </c>
      <c r="M22" s="7"/>
      <c r="N22" s="8"/>
    </row>
    <row r="23" spans="1:18" ht="15" customHeight="1" x14ac:dyDescent="0.3">
      <c r="A23" s="117"/>
      <c r="B23" s="18">
        <v>3</v>
      </c>
      <c r="C23" s="61"/>
      <c r="D23" s="61"/>
      <c r="E23" s="62" t="s">
        <v>157</v>
      </c>
      <c r="F23" s="17"/>
      <c r="G23" s="63"/>
      <c r="H23" s="63"/>
      <c r="I23" s="63"/>
      <c r="J23" s="64">
        <f t="shared" si="2"/>
        <v>0</v>
      </c>
      <c r="M23" s="7"/>
      <c r="N23" s="8"/>
    </row>
    <row r="24" spans="1:18" ht="15" customHeight="1" x14ac:dyDescent="0.3">
      <c r="A24" s="117"/>
      <c r="B24" s="16">
        <v>4</v>
      </c>
      <c r="C24" s="61"/>
      <c r="D24" s="61"/>
      <c r="E24" s="62" t="s">
        <v>157</v>
      </c>
      <c r="F24" s="17"/>
      <c r="G24" s="63"/>
      <c r="H24" s="63"/>
      <c r="I24" s="63"/>
      <c r="J24" s="64">
        <f t="shared" si="2"/>
        <v>0</v>
      </c>
      <c r="M24" s="7"/>
      <c r="N24" s="8"/>
    </row>
    <row r="25" spans="1:18" ht="15" customHeight="1" x14ac:dyDescent="0.3">
      <c r="A25" s="117"/>
      <c r="B25" s="16">
        <v>5</v>
      </c>
      <c r="C25" s="61"/>
      <c r="D25" s="61"/>
      <c r="E25" s="62" t="s">
        <v>157</v>
      </c>
      <c r="F25" s="17"/>
      <c r="G25" s="63"/>
      <c r="H25" s="63"/>
      <c r="I25" s="63"/>
      <c r="J25" s="64">
        <f t="shared" si="2"/>
        <v>0</v>
      </c>
      <c r="M25" s="7"/>
      <c r="N25" s="8"/>
    </row>
    <row r="26" spans="1:18" ht="15" customHeight="1" x14ac:dyDescent="0.3">
      <c r="A26" s="117"/>
      <c r="B26" s="16">
        <v>6</v>
      </c>
      <c r="C26" s="61"/>
      <c r="D26" s="61"/>
      <c r="E26" s="62" t="s">
        <v>157</v>
      </c>
      <c r="F26" s="17"/>
      <c r="G26" s="63"/>
      <c r="H26" s="63"/>
      <c r="I26" s="63"/>
      <c r="J26" s="64">
        <f t="shared" si="2"/>
        <v>0</v>
      </c>
      <c r="M26" s="7"/>
      <c r="N26" s="8"/>
    </row>
    <row r="27" spans="1:18" ht="15" customHeight="1" x14ac:dyDescent="0.3"/>
    <row r="28" spans="1:18" ht="15" customHeight="1" x14ac:dyDescent="0.3">
      <c r="A28" s="116" t="s">
        <v>251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/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/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/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/>
      <c r="C31" s="61"/>
      <c r="D31" s="61"/>
      <c r="E31" s="62" t="s">
        <v>155</v>
      </c>
      <c r="F31" s="17"/>
      <c r="G31" s="63"/>
      <c r="H31" s="63"/>
      <c r="I31" s="63"/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14" t="s">
        <v>83</v>
      </c>
      <c r="D33" s="14" t="s">
        <v>84</v>
      </c>
      <c r="E33" s="21" t="s">
        <v>158</v>
      </c>
      <c r="F33" s="16">
        <v>651</v>
      </c>
      <c r="G33" s="15">
        <v>20</v>
      </c>
      <c r="H33" s="15">
        <v>8.7499999999999994E-2</v>
      </c>
      <c r="I33" s="15">
        <v>2</v>
      </c>
      <c r="J33" s="19">
        <f>G33*H33*I33</f>
        <v>3.5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14" t="s">
        <v>201</v>
      </c>
      <c r="D34" s="14" t="s">
        <v>176</v>
      </c>
      <c r="E34" s="21" t="s">
        <v>158</v>
      </c>
      <c r="F34" s="16">
        <v>549</v>
      </c>
      <c r="G34" s="15">
        <v>17</v>
      </c>
      <c r="H34" s="15">
        <v>8.7499999999999994E-2</v>
      </c>
      <c r="I34" s="15">
        <v>2</v>
      </c>
      <c r="J34" s="19">
        <f>G34*H34*I34</f>
        <v>2.9749999999999996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61"/>
      <c r="D35" s="61"/>
      <c r="E35" s="62" t="s">
        <v>158</v>
      </c>
      <c r="F35" s="17"/>
      <c r="G35" s="63"/>
      <c r="H35" s="63"/>
      <c r="I35" s="63"/>
      <c r="J35" s="64"/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61"/>
      <c r="D36" s="61"/>
      <c r="E36" s="62" t="s">
        <v>158</v>
      </c>
      <c r="F36" s="17"/>
      <c r="G36" s="63"/>
      <c r="H36" s="63"/>
      <c r="I36" s="63"/>
      <c r="J36" s="64">
        <f>G36*H36*I36</f>
        <v>0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61"/>
      <c r="D37" s="61"/>
      <c r="E37" s="62" t="s">
        <v>158</v>
      </c>
      <c r="F37" s="17"/>
      <c r="G37" s="63"/>
      <c r="H37" s="63"/>
      <c r="I37" s="63"/>
      <c r="J37" s="64">
        <f>G37*H37*I37</f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61"/>
      <c r="D38" s="61"/>
      <c r="E38" s="62" t="s">
        <v>158</v>
      </c>
      <c r="F38" s="17"/>
      <c r="G38" s="63"/>
      <c r="H38" s="63"/>
      <c r="I38" s="63"/>
      <c r="J38" s="64">
        <f>G38*H38*I38</f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/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/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/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119</v>
      </c>
      <c r="B44" s="13">
        <v>1</v>
      </c>
      <c r="C44" s="14" t="s">
        <v>163</v>
      </c>
      <c r="D44" s="14" t="s">
        <v>34</v>
      </c>
      <c r="E44" s="21" t="s">
        <v>148</v>
      </c>
      <c r="F44" s="16">
        <v>701</v>
      </c>
      <c r="G44" s="15">
        <v>20</v>
      </c>
      <c r="H44" s="15">
        <v>0.13125000000000001</v>
      </c>
      <c r="I44" s="15">
        <v>2</v>
      </c>
      <c r="J44" s="19">
        <f t="shared" ref="J44:J49" si="3">G44*H44*I44</f>
        <v>5.25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14" t="s">
        <v>165</v>
      </c>
      <c r="D45" s="14" t="s">
        <v>166</v>
      </c>
      <c r="E45" s="21" t="s">
        <v>148</v>
      </c>
      <c r="F45" s="16">
        <v>681</v>
      </c>
      <c r="G45" s="15">
        <v>17</v>
      </c>
      <c r="H45" s="15">
        <v>0.13125000000000001</v>
      </c>
      <c r="I45" s="15">
        <v>2</v>
      </c>
      <c r="J45" s="19">
        <f t="shared" si="3"/>
        <v>4.4625000000000004</v>
      </c>
    </row>
    <row r="46" spans="1:18" ht="15" customHeight="1" x14ac:dyDescent="0.3">
      <c r="A46" s="117"/>
      <c r="B46" s="18">
        <v>3</v>
      </c>
      <c r="C46" s="14" t="s">
        <v>81</v>
      </c>
      <c r="D46" s="14" t="s">
        <v>82</v>
      </c>
      <c r="E46" s="21" t="s">
        <v>161</v>
      </c>
      <c r="F46" s="16">
        <v>669</v>
      </c>
      <c r="G46" s="15">
        <v>14</v>
      </c>
      <c r="H46" s="15">
        <v>0.13125000000000001</v>
      </c>
      <c r="I46" s="15">
        <v>2</v>
      </c>
      <c r="J46" s="19">
        <f t="shared" si="3"/>
        <v>3.6750000000000003</v>
      </c>
    </row>
    <row r="47" spans="1:18" ht="15" customHeight="1" x14ac:dyDescent="0.3">
      <c r="A47" s="117"/>
      <c r="B47" s="16">
        <v>4</v>
      </c>
      <c r="C47" s="14" t="s">
        <v>79</v>
      </c>
      <c r="D47" s="14" t="s">
        <v>80</v>
      </c>
      <c r="E47" s="21" t="s">
        <v>148</v>
      </c>
      <c r="F47" s="16">
        <v>679</v>
      </c>
      <c r="G47" s="15">
        <v>12</v>
      </c>
      <c r="H47" s="15">
        <v>0.13125000000000001</v>
      </c>
      <c r="I47" s="15">
        <v>2</v>
      </c>
      <c r="J47" s="19">
        <f t="shared" si="3"/>
        <v>3.1500000000000004</v>
      </c>
    </row>
    <row r="48" spans="1:18" ht="15" customHeight="1" x14ac:dyDescent="0.3">
      <c r="A48" s="117"/>
      <c r="B48" s="16">
        <v>5</v>
      </c>
      <c r="C48" s="14" t="s">
        <v>89</v>
      </c>
      <c r="D48" s="14" t="s">
        <v>136</v>
      </c>
      <c r="E48" s="21" t="s">
        <v>148</v>
      </c>
      <c r="F48" s="16">
        <v>667</v>
      </c>
      <c r="G48" s="15">
        <v>10</v>
      </c>
      <c r="H48" s="15">
        <v>0.13125000000000001</v>
      </c>
      <c r="I48" s="15">
        <v>2</v>
      </c>
      <c r="J48" s="19">
        <f t="shared" si="3"/>
        <v>2.625</v>
      </c>
    </row>
    <row r="49" spans="1:10" ht="15" customHeight="1" x14ac:dyDescent="0.3">
      <c r="A49" s="117"/>
      <c r="B49" s="16">
        <v>6</v>
      </c>
      <c r="C49" s="14" t="s">
        <v>226</v>
      </c>
      <c r="D49" s="14" t="s">
        <v>247</v>
      </c>
      <c r="E49" s="21" t="s">
        <v>148</v>
      </c>
      <c r="F49" s="16">
        <v>616</v>
      </c>
      <c r="G49" s="15">
        <v>9.5</v>
      </c>
      <c r="H49" s="15">
        <v>0.13125000000000001</v>
      </c>
      <c r="I49" s="15">
        <v>2</v>
      </c>
      <c r="J49" s="19">
        <f t="shared" si="3"/>
        <v>2.4937499999999999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/>
      <c r="J50" s="64">
        <f t="shared" ref="J50:J53" si="4">G50*H50*I50</f>
        <v>0</v>
      </c>
    </row>
    <row r="51" spans="1:10" ht="15" customHeight="1" x14ac:dyDescent="0.3">
      <c r="A51" s="117"/>
      <c r="B51" s="16">
        <v>8</v>
      </c>
      <c r="C51" s="61"/>
      <c r="D51" s="61"/>
      <c r="E51" s="62" t="s">
        <v>148</v>
      </c>
      <c r="F51" s="17"/>
      <c r="G51" s="63"/>
      <c r="H51" s="63"/>
      <c r="I51" s="63"/>
      <c r="J51" s="64">
        <f t="shared" si="4"/>
        <v>0</v>
      </c>
    </row>
    <row r="52" spans="1:10" ht="15" customHeight="1" x14ac:dyDescent="0.3">
      <c r="A52" s="117"/>
      <c r="B52" s="16">
        <v>9</v>
      </c>
      <c r="C52" s="61"/>
      <c r="D52" s="61"/>
      <c r="E52" s="62" t="s">
        <v>148</v>
      </c>
      <c r="F52" s="17"/>
      <c r="G52" s="63"/>
      <c r="H52" s="63"/>
      <c r="I52" s="63"/>
      <c r="J52" s="64">
        <f t="shared" si="4"/>
        <v>0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/>
      <c r="J53" s="64">
        <f t="shared" si="4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14" t="s">
        <v>217</v>
      </c>
      <c r="D55" s="14" t="s">
        <v>88</v>
      </c>
      <c r="E55" s="21" t="s">
        <v>185</v>
      </c>
      <c r="F55" s="16">
        <v>642</v>
      </c>
      <c r="G55" s="15">
        <v>20</v>
      </c>
      <c r="H55" s="15">
        <v>8.7499999999999994E-2</v>
      </c>
      <c r="I55" s="15">
        <v>2</v>
      </c>
      <c r="J55" s="19">
        <f>G55*H55*I55</f>
        <v>3.5</v>
      </c>
    </row>
    <row r="56" spans="1:10" ht="15" customHeight="1" x14ac:dyDescent="0.3">
      <c r="A56" s="118"/>
      <c r="B56" s="17">
        <v>2</v>
      </c>
      <c r="C56" s="14" t="s">
        <v>218</v>
      </c>
      <c r="D56" s="14" t="s">
        <v>36</v>
      </c>
      <c r="E56" s="21" t="s">
        <v>185</v>
      </c>
      <c r="F56" s="16">
        <v>642</v>
      </c>
      <c r="G56" s="15">
        <v>17</v>
      </c>
      <c r="H56" s="15">
        <v>8.7499999999999994E-2</v>
      </c>
      <c r="I56" s="15">
        <v>2</v>
      </c>
      <c r="J56" s="19">
        <f>G56*H56*I56</f>
        <v>2.9749999999999996</v>
      </c>
    </row>
    <row r="57" spans="1:10" x14ac:dyDescent="0.3">
      <c r="A57" s="118"/>
      <c r="B57" s="18"/>
      <c r="C57" s="14" t="s">
        <v>220</v>
      </c>
      <c r="D57" s="14" t="s">
        <v>36</v>
      </c>
      <c r="E57" s="21" t="s">
        <v>185</v>
      </c>
      <c r="F57" s="16">
        <v>511</v>
      </c>
      <c r="G57" s="15">
        <v>14</v>
      </c>
      <c r="H57" s="15">
        <v>8.7499999999999994E-2</v>
      </c>
      <c r="I57" s="15">
        <v>2</v>
      </c>
      <c r="J57" s="19">
        <f>G57*H57*I57</f>
        <v>2.4499999999999997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/>
      <c r="J58" s="64">
        <f>G58*H58*I58</f>
        <v>0</v>
      </c>
    </row>
    <row r="60" spans="1:10" x14ac:dyDescent="0.3">
      <c r="A60" s="116" t="s">
        <v>252</v>
      </c>
      <c r="B60" s="13">
        <v>1</v>
      </c>
      <c r="C60" s="65"/>
      <c r="D60" s="65"/>
      <c r="E60" s="62" t="s">
        <v>156</v>
      </c>
      <c r="F60" s="17"/>
      <c r="G60" s="63"/>
      <c r="H60" s="63"/>
      <c r="I60" s="63"/>
      <c r="J60" s="64">
        <f>G60*H60*I60</f>
        <v>0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/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/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/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/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/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/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/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36" t="s">
        <v>72</v>
      </c>
      <c r="D70" s="36" t="s">
        <v>36</v>
      </c>
      <c r="E70" s="21" t="s">
        <v>162</v>
      </c>
      <c r="F70" s="16">
        <v>672</v>
      </c>
      <c r="G70" s="15">
        <v>20</v>
      </c>
      <c r="H70" s="15">
        <v>8.7499999999999994E-2</v>
      </c>
      <c r="I70" s="15">
        <v>2</v>
      </c>
      <c r="J70" s="19">
        <f>G70*H70*I70</f>
        <v>3.5</v>
      </c>
    </row>
    <row r="71" spans="1:10" ht="15" customHeight="1" x14ac:dyDescent="0.3">
      <c r="A71" s="116"/>
      <c r="B71" s="17">
        <v>2</v>
      </c>
      <c r="C71" s="65"/>
      <c r="D71" s="65"/>
      <c r="E71" s="62" t="s">
        <v>162</v>
      </c>
      <c r="F71" s="17"/>
      <c r="G71" s="63"/>
      <c r="H71" s="63"/>
      <c r="I71" s="63"/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/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/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61"/>
      <c r="D75" s="61"/>
      <c r="E75" s="62" t="s">
        <v>229</v>
      </c>
      <c r="F75" s="17"/>
      <c r="G75" s="63"/>
      <c r="H75" s="62"/>
      <c r="I75" s="63"/>
      <c r="J75" s="64">
        <f>G75*H75*I75</f>
        <v>0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/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/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/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14" t="s">
        <v>182</v>
      </c>
      <c r="D80" s="14" t="s">
        <v>55</v>
      </c>
      <c r="E80" s="21" t="s">
        <v>153</v>
      </c>
      <c r="F80" s="16">
        <v>520</v>
      </c>
      <c r="G80" s="15">
        <v>20</v>
      </c>
      <c r="H80" s="15">
        <v>8.7499999999999994E-2</v>
      </c>
      <c r="I80" s="15">
        <v>2</v>
      </c>
      <c r="J80" s="19">
        <f>G80*H80*I80</f>
        <v>3.5</v>
      </c>
    </row>
    <row r="81" spans="1:10" x14ac:dyDescent="0.3">
      <c r="A81" s="115"/>
      <c r="B81" s="17">
        <v>2</v>
      </c>
      <c r="C81" s="61"/>
      <c r="D81" s="61"/>
      <c r="E81" s="62" t="s">
        <v>153</v>
      </c>
      <c r="F81" s="17"/>
      <c r="G81" s="63"/>
      <c r="H81" s="63"/>
      <c r="I81" s="63"/>
      <c r="J81" s="64">
        <f>G81*H81*I81</f>
        <v>0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/>
      <c r="J82" s="64">
        <f>G82*H82*I82</f>
        <v>0</v>
      </c>
    </row>
    <row r="83" spans="1:10" x14ac:dyDescent="0.3">
      <c r="A83" s="115"/>
      <c r="B83" s="16"/>
      <c r="C83" s="61"/>
      <c r="D83" s="61"/>
      <c r="E83" s="62" t="s">
        <v>153</v>
      </c>
      <c r="F83" s="17"/>
      <c r="G83" s="63"/>
      <c r="H83" s="63"/>
      <c r="I83" s="63"/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/>
      <c r="J85" s="64">
        <f>G85*H85*I85</f>
        <v>0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/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/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/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14" t="s">
        <v>246</v>
      </c>
      <c r="D90" s="14" t="s">
        <v>168</v>
      </c>
      <c r="E90" s="21" t="s">
        <v>209</v>
      </c>
      <c r="F90" s="16">
        <v>395</v>
      </c>
      <c r="G90" s="15">
        <v>20</v>
      </c>
      <c r="H90" s="15">
        <v>8.7499999999999994E-2</v>
      </c>
      <c r="I90" s="15">
        <v>2</v>
      </c>
      <c r="J90" s="19">
        <f>G90*H90*I90</f>
        <v>3.5</v>
      </c>
    </row>
    <row r="91" spans="1:10" x14ac:dyDescent="0.3">
      <c r="A91" s="116"/>
      <c r="B91" s="17">
        <v>2</v>
      </c>
      <c r="C91" s="61"/>
      <c r="D91" s="61"/>
      <c r="E91" s="62" t="s">
        <v>209</v>
      </c>
      <c r="F91" s="17"/>
      <c r="G91" s="63"/>
      <c r="H91" s="63"/>
      <c r="I91" s="63"/>
      <c r="J91" s="64">
        <f>G91*H91*I91</f>
        <v>0</v>
      </c>
    </row>
    <row r="92" spans="1:10" x14ac:dyDescent="0.3">
      <c r="A92" s="116"/>
      <c r="B92" s="18">
        <v>3</v>
      </c>
      <c r="C92" s="61"/>
      <c r="D92" s="61"/>
      <c r="E92" s="62" t="s">
        <v>209</v>
      </c>
      <c r="F92" s="17"/>
      <c r="G92" s="63"/>
      <c r="H92" s="63"/>
      <c r="I92" s="63"/>
      <c r="J92" s="64">
        <f>G92*H92*I92</f>
        <v>0</v>
      </c>
    </row>
    <row r="94" spans="1:10" x14ac:dyDescent="0.3">
      <c r="A94" s="116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/>
      <c r="J94" s="64">
        <f>G94*H94*I94</f>
        <v>0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/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/>
      <c r="J96" s="64">
        <f>G96*H96*I96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0:A83"/>
    <mergeCell ref="A85:A88"/>
    <mergeCell ref="A90:A92"/>
    <mergeCell ref="A94:A96"/>
    <mergeCell ref="A44:A53"/>
    <mergeCell ref="A55:A58"/>
    <mergeCell ref="A60:A63"/>
    <mergeCell ref="A65:A68"/>
    <mergeCell ref="A70:A73"/>
    <mergeCell ref="A75:A7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2:R97"/>
  <sheetViews>
    <sheetView topLeftCell="A57" workbookViewId="0">
      <selection activeCell="C84" sqref="C84:E84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111</v>
      </c>
      <c r="B3" s="13">
        <v>1</v>
      </c>
      <c r="C3" s="14" t="s">
        <v>123</v>
      </c>
      <c r="D3" s="14" t="s">
        <v>31</v>
      </c>
      <c r="E3" s="21" t="s">
        <v>149</v>
      </c>
      <c r="F3" s="16">
        <v>648</v>
      </c>
      <c r="G3" s="15">
        <v>20</v>
      </c>
      <c r="H3" s="21">
        <v>0.17499999999999999</v>
      </c>
      <c r="I3" s="15">
        <v>2</v>
      </c>
      <c r="J3" s="19">
        <f>G3*H3*I3</f>
        <v>7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14" t="s">
        <v>193</v>
      </c>
      <c r="D4" s="14" t="s">
        <v>80</v>
      </c>
      <c r="E4" s="21" t="s">
        <v>149</v>
      </c>
      <c r="F4" s="16">
        <v>620</v>
      </c>
      <c r="G4" s="15">
        <v>17</v>
      </c>
      <c r="H4" s="21">
        <v>0.17499999999999999</v>
      </c>
      <c r="I4" s="15">
        <v>2</v>
      </c>
      <c r="J4" s="19">
        <f t="shared" ref="J4:J14" si="0">G4*H4*I4</f>
        <v>5.9499999999999993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5">
      <c r="A5" s="117"/>
      <c r="B5" s="18">
        <v>3</v>
      </c>
      <c r="C5" s="44" t="s">
        <v>30</v>
      </c>
      <c r="D5" s="14" t="s">
        <v>31</v>
      </c>
      <c r="E5" s="21" t="s">
        <v>150</v>
      </c>
      <c r="F5" s="16">
        <v>589</v>
      </c>
      <c r="G5" s="15">
        <v>14</v>
      </c>
      <c r="H5" s="21">
        <v>0.17499999999999999</v>
      </c>
      <c r="I5" s="15">
        <v>2</v>
      </c>
      <c r="J5" s="19">
        <f t="shared" si="0"/>
        <v>4.8999999999999995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5">
      <c r="A6" s="117"/>
      <c r="B6" s="16">
        <v>4</v>
      </c>
      <c r="C6" s="44" t="s">
        <v>249</v>
      </c>
      <c r="D6" s="14" t="s">
        <v>31</v>
      </c>
      <c r="E6" s="21" t="s">
        <v>149</v>
      </c>
      <c r="F6" s="16">
        <v>582</v>
      </c>
      <c r="G6" s="15">
        <v>12</v>
      </c>
      <c r="H6" s="21">
        <v>0.17499999999999999</v>
      </c>
      <c r="I6" s="15">
        <v>2</v>
      </c>
      <c r="J6" s="19">
        <f t="shared" si="0"/>
        <v>4.1999999999999993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14" t="s">
        <v>40</v>
      </c>
      <c r="D7" s="14" t="s">
        <v>274</v>
      </c>
      <c r="E7" s="21" t="s">
        <v>149</v>
      </c>
      <c r="F7" s="16">
        <v>578</v>
      </c>
      <c r="G7" s="15">
        <v>10</v>
      </c>
      <c r="H7" s="21">
        <v>0.17499999999999999</v>
      </c>
      <c r="I7" s="15">
        <v>2</v>
      </c>
      <c r="J7" s="19">
        <f t="shared" si="0"/>
        <v>3.5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5</v>
      </c>
      <c r="C8" s="14" t="s">
        <v>46</v>
      </c>
      <c r="D8" s="14" t="s">
        <v>39</v>
      </c>
      <c r="E8" s="21" t="s">
        <v>149</v>
      </c>
      <c r="F8" s="16">
        <v>573</v>
      </c>
      <c r="G8" s="15">
        <v>9.5</v>
      </c>
      <c r="H8" s="21">
        <v>0.17499999999999999</v>
      </c>
      <c r="I8" s="15">
        <v>2</v>
      </c>
      <c r="J8" s="19">
        <f t="shared" si="0"/>
        <v>3.3249999999999997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14" t="s">
        <v>32</v>
      </c>
      <c r="D9" s="14" t="s">
        <v>31</v>
      </c>
      <c r="E9" s="21" t="s">
        <v>149</v>
      </c>
      <c r="F9" s="16">
        <v>555</v>
      </c>
      <c r="G9" s="15">
        <v>9</v>
      </c>
      <c r="H9" s="21">
        <v>0.17499999999999999</v>
      </c>
      <c r="I9" s="15">
        <v>2</v>
      </c>
      <c r="J9" s="19">
        <f t="shared" si="0"/>
        <v>3.15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14" t="s">
        <v>33</v>
      </c>
      <c r="D10" s="14" t="s">
        <v>31</v>
      </c>
      <c r="E10" s="21" t="s">
        <v>149</v>
      </c>
      <c r="F10" s="16">
        <v>543</v>
      </c>
      <c r="G10" s="15">
        <v>8.5</v>
      </c>
      <c r="H10" s="21">
        <v>0.17499999999999999</v>
      </c>
      <c r="I10" s="15">
        <v>2</v>
      </c>
      <c r="J10" s="19">
        <f t="shared" si="0"/>
        <v>2.9749999999999996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14" t="s">
        <v>276</v>
      </c>
      <c r="D11" s="14" t="s">
        <v>274</v>
      </c>
      <c r="E11" s="21" t="s">
        <v>149</v>
      </c>
      <c r="F11" s="16">
        <v>520</v>
      </c>
      <c r="G11" s="15">
        <v>7</v>
      </c>
      <c r="H11" s="21">
        <v>0.17499999999999999</v>
      </c>
      <c r="I11" s="15">
        <v>2</v>
      </c>
      <c r="J11" s="19">
        <f t="shared" si="0"/>
        <v>2.4499999999999997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14" t="s">
        <v>56</v>
      </c>
      <c r="D12" s="14" t="s">
        <v>175</v>
      </c>
      <c r="E12" s="21" t="s">
        <v>149</v>
      </c>
      <c r="F12" s="16">
        <v>518</v>
      </c>
      <c r="G12" s="15">
        <v>4</v>
      </c>
      <c r="H12" s="21">
        <v>0.17499999999999999</v>
      </c>
      <c r="I12" s="15">
        <v>2</v>
      </c>
      <c r="J12" s="19">
        <f t="shared" si="0"/>
        <v>1.4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14" t="s">
        <v>42</v>
      </c>
      <c r="D13" s="14" t="s">
        <v>39</v>
      </c>
      <c r="E13" s="21" t="s">
        <v>149</v>
      </c>
      <c r="F13" s="16">
        <v>454</v>
      </c>
      <c r="G13" s="15">
        <v>4</v>
      </c>
      <c r="H13" s="21">
        <v>0.17499999999999999</v>
      </c>
      <c r="I13" s="15">
        <v>2</v>
      </c>
      <c r="J13" s="19">
        <f t="shared" si="0"/>
        <v>1.4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12</v>
      </c>
      <c r="C14" s="14" t="s">
        <v>43</v>
      </c>
      <c r="D14" s="14" t="s">
        <v>44</v>
      </c>
      <c r="E14" s="21" t="s">
        <v>149</v>
      </c>
      <c r="F14" s="16">
        <v>438</v>
      </c>
      <c r="G14" s="15">
        <v>4</v>
      </c>
      <c r="H14" s="21">
        <v>0.17499999999999999</v>
      </c>
      <c r="I14" s="15">
        <v>2</v>
      </c>
      <c r="J14" s="19">
        <f t="shared" si="0"/>
        <v>1.4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7" t="s">
        <v>117</v>
      </c>
      <c r="B16" s="13">
        <v>1</v>
      </c>
      <c r="C16" s="14" t="s">
        <v>53</v>
      </c>
      <c r="D16" s="14" t="s">
        <v>54</v>
      </c>
      <c r="E16" s="21" t="s">
        <v>150</v>
      </c>
      <c r="F16" s="16">
        <v>586</v>
      </c>
      <c r="G16" s="15">
        <v>20</v>
      </c>
      <c r="H16" s="21">
        <v>8.7499999999999994E-2</v>
      </c>
      <c r="I16" s="15">
        <v>2</v>
      </c>
      <c r="J16" s="19">
        <f>G16*H16*I16</f>
        <v>3.5</v>
      </c>
      <c r="M16" s="7"/>
      <c r="N16" s="8"/>
    </row>
    <row r="17" spans="1:18" ht="15" customHeight="1" x14ac:dyDescent="0.3">
      <c r="A17" s="117"/>
      <c r="B17" s="17">
        <v>2</v>
      </c>
      <c r="C17" s="14" t="s">
        <v>145</v>
      </c>
      <c r="D17" s="14" t="s">
        <v>31</v>
      </c>
      <c r="E17" s="21" t="s">
        <v>150</v>
      </c>
      <c r="F17" s="16">
        <v>544</v>
      </c>
      <c r="G17" s="15">
        <v>17</v>
      </c>
      <c r="H17" s="21">
        <v>8.7499999999999994E-2</v>
      </c>
      <c r="I17" s="15">
        <v>2</v>
      </c>
      <c r="J17" s="19">
        <f>G17*H17*I17</f>
        <v>2.9749999999999996</v>
      </c>
      <c r="M17" s="7"/>
      <c r="N17" s="8"/>
    </row>
    <row r="18" spans="1:18" ht="15" customHeight="1" x14ac:dyDescent="0.3">
      <c r="A18" s="117"/>
      <c r="B18" s="18">
        <v>3</v>
      </c>
      <c r="C18" s="14" t="s">
        <v>275</v>
      </c>
      <c r="D18" s="14" t="s">
        <v>181</v>
      </c>
      <c r="E18" s="21" t="s">
        <v>150</v>
      </c>
      <c r="F18" s="16">
        <v>475</v>
      </c>
      <c r="G18" s="15">
        <v>14</v>
      </c>
      <c r="H18" s="21">
        <v>8.7499999999999994E-2</v>
      </c>
      <c r="I18" s="15">
        <v>2</v>
      </c>
      <c r="J18" s="19">
        <f>G18*H18*I18</f>
        <v>2.4499999999999997</v>
      </c>
      <c r="M18" s="7"/>
      <c r="N18" s="8"/>
    </row>
    <row r="19" spans="1:18" ht="15" customHeight="1" x14ac:dyDescent="0.3">
      <c r="A19" s="117"/>
      <c r="B19" s="16">
        <v>4</v>
      </c>
      <c r="C19" s="61"/>
      <c r="D19" s="61"/>
      <c r="E19" s="62" t="s">
        <v>150</v>
      </c>
      <c r="F19" s="17"/>
      <c r="G19" s="63"/>
      <c r="H19" s="62"/>
      <c r="I19" s="63">
        <v>2</v>
      </c>
      <c r="J19" s="64">
        <f>G19*H19*I19</f>
        <v>0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H20" s="8"/>
      <c r="J20" s="24"/>
      <c r="M20" s="7"/>
      <c r="N20" s="8"/>
    </row>
    <row r="21" spans="1:18" ht="15" customHeight="1" x14ac:dyDescent="0.3">
      <c r="A21" s="117" t="s">
        <v>197</v>
      </c>
      <c r="B21" s="13">
        <v>1</v>
      </c>
      <c r="C21" s="14" t="s">
        <v>198</v>
      </c>
      <c r="D21" s="14" t="s">
        <v>138</v>
      </c>
      <c r="E21" s="21" t="s">
        <v>157</v>
      </c>
      <c r="F21" s="16">
        <v>603</v>
      </c>
      <c r="G21" s="15">
        <v>20</v>
      </c>
      <c r="H21" s="21">
        <v>0.13125000000000001</v>
      </c>
      <c r="I21" s="15">
        <v>2</v>
      </c>
      <c r="J21" s="19">
        <f t="shared" ref="J21:J26" si="1">G21*H21*I21</f>
        <v>5.25</v>
      </c>
      <c r="M21" s="7"/>
      <c r="N21" s="8"/>
    </row>
    <row r="22" spans="1:18" ht="15" customHeight="1" x14ac:dyDescent="0.3">
      <c r="A22" s="117"/>
      <c r="B22" s="17">
        <v>2</v>
      </c>
      <c r="C22" s="14" t="s">
        <v>192</v>
      </c>
      <c r="D22" s="14" t="s">
        <v>191</v>
      </c>
      <c r="E22" s="21" t="s">
        <v>157</v>
      </c>
      <c r="F22" s="16">
        <v>601</v>
      </c>
      <c r="G22" s="15">
        <v>17</v>
      </c>
      <c r="H22" s="21">
        <v>0.13125000000000001</v>
      </c>
      <c r="I22" s="15">
        <v>2</v>
      </c>
      <c r="J22" s="19">
        <f t="shared" si="1"/>
        <v>4.4625000000000004</v>
      </c>
      <c r="M22" s="7"/>
      <c r="N22" s="8"/>
    </row>
    <row r="23" spans="1:18" ht="15" customHeight="1" x14ac:dyDescent="0.3">
      <c r="A23" s="117"/>
      <c r="B23" s="18">
        <v>3</v>
      </c>
      <c r="C23" s="14" t="s">
        <v>85</v>
      </c>
      <c r="D23" s="14" t="s">
        <v>109</v>
      </c>
      <c r="E23" s="21" t="s">
        <v>157</v>
      </c>
      <c r="F23" s="16">
        <v>574</v>
      </c>
      <c r="G23" s="15">
        <v>14</v>
      </c>
      <c r="H23" s="21">
        <v>0.13125000000000001</v>
      </c>
      <c r="I23" s="15">
        <v>2</v>
      </c>
      <c r="J23" s="19">
        <f t="shared" si="1"/>
        <v>3.6750000000000003</v>
      </c>
      <c r="M23" s="7"/>
      <c r="N23" s="8"/>
    </row>
    <row r="24" spans="1:18" ht="15" customHeight="1" x14ac:dyDescent="0.3">
      <c r="A24" s="117"/>
      <c r="B24" s="16">
        <v>4</v>
      </c>
      <c r="C24" s="14" t="s">
        <v>272</v>
      </c>
      <c r="D24" s="14" t="s">
        <v>31</v>
      </c>
      <c r="E24" s="21" t="s">
        <v>157</v>
      </c>
      <c r="F24" s="16">
        <v>570</v>
      </c>
      <c r="G24" s="15">
        <v>12</v>
      </c>
      <c r="H24" s="21">
        <v>0.13125000000000001</v>
      </c>
      <c r="I24" s="15">
        <v>2</v>
      </c>
      <c r="J24" s="19">
        <f t="shared" si="1"/>
        <v>3.1500000000000004</v>
      </c>
      <c r="M24" s="7"/>
      <c r="N24" s="8"/>
    </row>
    <row r="25" spans="1:18" ht="15" customHeight="1" x14ac:dyDescent="0.3">
      <c r="A25" s="117"/>
      <c r="B25" s="16">
        <v>5</v>
      </c>
      <c r="C25" s="14" t="s">
        <v>147</v>
      </c>
      <c r="D25" s="14" t="s">
        <v>181</v>
      </c>
      <c r="E25" s="21" t="s">
        <v>157</v>
      </c>
      <c r="F25" s="16">
        <v>529</v>
      </c>
      <c r="G25" s="15">
        <v>10</v>
      </c>
      <c r="H25" s="21">
        <v>0.13125000000000001</v>
      </c>
      <c r="I25" s="15">
        <v>2</v>
      </c>
      <c r="J25" s="19">
        <f t="shared" si="1"/>
        <v>2.625</v>
      </c>
      <c r="M25" s="7"/>
      <c r="N25" s="8"/>
    </row>
    <row r="26" spans="1:18" ht="15" customHeight="1" x14ac:dyDescent="0.3">
      <c r="A26" s="117"/>
      <c r="B26" s="16">
        <v>6</v>
      </c>
      <c r="C26" s="14" t="s">
        <v>273</v>
      </c>
      <c r="D26" s="14" t="s">
        <v>274</v>
      </c>
      <c r="E26" s="21" t="s">
        <v>157</v>
      </c>
      <c r="F26" s="16">
        <v>425</v>
      </c>
      <c r="G26" s="15">
        <v>9</v>
      </c>
      <c r="H26" s="21">
        <v>0.13125000000000001</v>
      </c>
      <c r="I26" s="15">
        <v>2</v>
      </c>
      <c r="J26" s="19">
        <f t="shared" si="1"/>
        <v>2.3625000000000003</v>
      </c>
      <c r="M26" s="7"/>
      <c r="N26" s="8"/>
    </row>
    <row r="27" spans="1:18" ht="15" customHeight="1" x14ac:dyDescent="0.3"/>
    <row r="28" spans="1:18" ht="15" customHeight="1" x14ac:dyDescent="0.3">
      <c r="A28" s="116" t="s">
        <v>251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>
        <v>2</v>
      </c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>
        <v>2</v>
      </c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>
        <v>2</v>
      </c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/>
      <c r="C31" s="61"/>
      <c r="D31" s="61"/>
      <c r="E31" s="62" t="s">
        <v>155</v>
      </c>
      <c r="F31" s="17"/>
      <c r="G31" s="63"/>
      <c r="H31" s="63"/>
      <c r="I31" s="63">
        <v>2</v>
      </c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14" t="s">
        <v>277</v>
      </c>
      <c r="D33" s="46" t="s">
        <v>84</v>
      </c>
      <c r="E33" s="21" t="s">
        <v>158</v>
      </c>
      <c r="F33" s="21">
        <v>595</v>
      </c>
      <c r="G33" s="15">
        <v>20</v>
      </c>
      <c r="H33" s="21">
        <v>0.13125000000000001</v>
      </c>
      <c r="I33" s="15">
        <v>2</v>
      </c>
      <c r="J33" s="19">
        <f t="shared" ref="J33:J38" si="2">G33*H33*I33</f>
        <v>5.25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14" t="s">
        <v>51</v>
      </c>
      <c r="D34" s="14" t="s">
        <v>52</v>
      </c>
      <c r="E34" s="21" t="s">
        <v>158</v>
      </c>
      <c r="F34" s="21">
        <v>582</v>
      </c>
      <c r="G34" s="15">
        <v>17</v>
      </c>
      <c r="H34" s="21">
        <v>0.13125000000000001</v>
      </c>
      <c r="I34" s="15">
        <v>2</v>
      </c>
      <c r="J34" s="19">
        <f t="shared" si="2"/>
        <v>4.4625000000000004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14" t="s">
        <v>66</v>
      </c>
      <c r="D35" s="14" t="s">
        <v>31</v>
      </c>
      <c r="E35" s="21" t="s">
        <v>158</v>
      </c>
      <c r="F35" s="16">
        <v>555</v>
      </c>
      <c r="G35" s="15">
        <v>14</v>
      </c>
      <c r="H35" s="21">
        <v>0.13125000000000001</v>
      </c>
      <c r="I35" s="15">
        <v>2</v>
      </c>
      <c r="J35" s="19">
        <f t="shared" si="2"/>
        <v>3.6750000000000003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14" t="s">
        <v>93</v>
      </c>
      <c r="D36" s="14" t="s">
        <v>274</v>
      </c>
      <c r="E36" s="21" t="s">
        <v>158</v>
      </c>
      <c r="F36" s="16">
        <v>520</v>
      </c>
      <c r="G36" s="15">
        <v>12</v>
      </c>
      <c r="H36" s="21">
        <v>0.13125000000000001</v>
      </c>
      <c r="I36" s="15">
        <v>2</v>
      </c>
      <c r="J36" s="19">
        <f t="shared" si="2"/>
        <v>3.1500000000000004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14" t="s">
        <v>63</v>
      </c>
      <c r="D37" s="14" t="s">
        <v>233</v>
      </c>
      <c r="E37" s="21" t="s">
        <v>158</v>
      </c>
      <c r="F37" s="16">
        <v>454</v>
      </c>
      <c r="G37" s="15">
        <v>10</v>
      </c>
      <c r="H37" s="21">
        <v>0.13125000000000001</v>
      </c>
      <c r="I37" s="15">
        <v>2</v>
      </c>
      <c r="J37" s="19">
        <f t="shared" si="2"/>
        <v>2.625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61"/>
      <c r="D38" s="61"/>
      <c r="E38" s="62" t="s">
        <v>158</v>
      </c>
      <c r="F38" s="17"/>
      <c r="G38" s="63"/>
      <c r="H38" s="62"/>
      <c r="I38" s="63">
        <v>2</v>
      </c>
      <c r="J38" s="64">
        <f t="shared" si="2"/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H39" s="8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14" t="s">
        <v>278</v>
      </c>
      <c r="D40" s="46" t="s">
        <v>84</v>
      </c>
      <c r="E40" s="21" t="s">
        <v>151</v>
      </c>
      <c r="F40" s="16">
        <v>521</v>
      </c>
      <c r="G40" s="15">
        <v>20</v>
      </c>
      <c r="H40" s="21">
        <v>8.7499999999999994E-2</v>
      </c>
      <c r="I40" s="15">
        <v>2</v>
      </c>
      <c r="J40" s="19">
        <f>G40*H40*I40</f>
        <v>3.5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2"/>
      <c r="I41" s="63">
        <v>2</v>
      </c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2"/>
      <c r="I42" s="63">
        <v>2</v>
      </c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H43" s="8"/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119</v>
      </c>
      <c r="B44" s="13">
        <v>1</v>
      </c>
      <c r="C44" s="14" t="s">
        <v>73</v>
      </c>
      <c r="D44" s="14" t="s">
        <v>74</v>
      </c>
      <c r="E44" s="21" t="s">
        <v>148</v>
      </c>
      <c r="F44" s="16">
        <v>692</v>
      </c>
      <c r="G44" s="15">
        <v>20</v>
      </c>
      <c r="H44" s="21">
        <v>0.17499999999999999</v>
      </c>
      <c r="I44" s="15">
        <v>2</v>
      </c>
      <c r="J44" s="19">
        <f>G44*H44*I44</f>
        <v>7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14" t="s">
        <v>165</v>
      </c>
      <c r="D45" s="14" t="s">
        <v>166</v>
      </c>
      <c r="E45" s="21" t="s">
        <v>156</v>
      </c>
      <c r="F45" s="16">
        <v>678</v>
      </c>
      <c r="G45" s="15">
        <v>17</v>
      </c>
      <c r="H45" s="21">
        <v>0.17499999999999999</v>
      </c>
      <c r="I45" s="15">
        <v>2</v>
      </c>
      <c r="J45" s="19">
        <f t="shared" ref="J45:J54" si="3">G45*H45*I45</f>
        <v>5.9499999999999993</v>
      </c>
    </row>
    <row r="46" spans="1:18" ht="15" customHeight="1" x14ac:dyDescent="0.3">
      <c r="A46" s="117"/>
      <c r="B46" s="18">
        <v>3</v>
      </c>
      <c r="C46" s="14" t="s">
        <v>243</v>
      </c>
      <c r="D46" s="14" t="s">
        <v>74</v>
      </c>
      <c r="E46" s="21" t="s">
        <v>148</v>
      </c>
      <c r="F46" s="16">
        <v>674</v>
      </c>
      <c r="G46" s="15">
        <v>14</v>
      </c>
      <c r="H46" s="21">
        <v>0.17499999999999999</v>
      </c>
      <c r="I46" s="15">
        <v>2</v>
      </c>
      <c r="J46" s="19">
        <f t="shared" si="3"/>
        <v>4.8999999999999995</v>
      </c>
    </row>
    <row r="47" spans="1:18" ht="15" customHeight="1" x14ac:dyDescent="0.3">
      <c r="A47" s="117"/>
      <c r="B47" s="16">
        <v>4</v>
      </c>
      <c r="C47" s="14" t="s">
        <v>265</v>
      </c>
      <c r="D47" s="14" t="s">
        <v>269</v>
      </c>
      <c r="E47" s="21" t="s">
        <v>148</v>
      </c>
      <c r="F47" s="16">
        <v>669</v>
      </c>
      <c r="G47" s="15">
        <v>12</v>
      </c>
      <c r="H47" s="21">
        <v>0.17499999999999999</v>
      </c>
      <c r="I47" s="15">
        <v>2</v>
      </c>
      <c r="J47" s="19">
        <f t="shared" si="3"/>
        <v>4.1999999999999993</v>
      </c>
    </row>
    <row r="48" spans="1:18" ht="15" customHeight="1" x14ac:dyDescent="0.3">
      <c r="A48" s="117"/>
      <c r="B48" s="16">
        <v>5</v>
      </c>
      <c r="C48" s="14" t="s">
        <v>266</v>
      </c>
      <c r="D48" s="14" t="s">
        <v>88</v>
      </c>
      <c r="E48" s="21" t="s">
        <v>185</v>
      </c>
      <c r="F48" s="16">
        <v>668</v>
      </c>
      <c r="G48" s="15">
        <v>10</v>
      </c>
      <c r="H48" s="21">
        <v>0.17499999999999999</v>
      </c>
      <c r="I48" s="15">
        <v>2</v>
      </c>
      <c r="J48" s="19">
        <f t="shared" si="3"/>
        <v>3.5</v>
      </c>
    </row>
    <row r="49" spans="1:10" ht="15" customHeight="1" x14ac:dyDescent="0.3">
      <c r="A49" s="117"/>
      <c r="B49" s="16">
        <v>6</v>
      </c>
      <c r="C49" s="14" t="s">
        <v>79</v>
      </c>
      <c r="D49" s="14" t="s">
        <v>80</v>
      </c>
      <c r="E49" s="21" t="s">
        <v>148</v>
      </c>
      <c r="F49" s="16">
        <v>665</v>
      </c>
      <c r="G49" s="15">
        <v>9.5</v>
      </c>
      <c r="H49" s="21">
        <v>0.17499999999999999</v>
      </c>
      <c r="I49" s="15">
        <v>2</v>
      </c>
      <c r="J49" s="19">
        <f t="shared" si="3"/>
        <v>3.3249999999999997</v>
      </c>
    </row>
    <row r="50" spans="1:10" ht="15" customHeight="1" x14ac:dyDescent="0.3">
      <c r="A50" s="117"/>
      <c r="B50" s="16">
        <v>7</v>
      </c>
      <c r="C50" s="14" t="s">
        <v>267</v>
      </c>
      <c r="D50" s="14" t="s">
        <v>269</v>
      </c>
      <c r="E50" s="21" t="s">
        <v>148</v>
      </c>
      <c r="F50" s="16">
        <v>651</v>
      </c>
      <c r="G50" s="15">
        <v>9</v>
      </c>
      <c r="H50" s="21">
        <v>0.17499999999999999</v>
      </c>
      <c r="I50" s="15">
        <v>2</v>
      </c>
      <c r="J50" s="19">
        <f t="shared" si="3"/>
        <v>3.15</v>
      </c>
    </row>
    <row r="51" spans="1:10" ht="15" customHeight="1" x14ac:dyDescent="0.3">
      <c r="A51" s="117"/>
      <c r="B51" s="16">
        <v>8</v>
      </c>
      <c r="C51" s="14" t="s">
        <v>226</v>
      </c>
      <c r="D51" s="14" t="s">
        <v>214</v>
      </c>
      <c r="E51" s="21" t="s">
        <v>148</v>
      </c>
      <c r="F51" s="16">
        <v>650</v>
      </c>
      <c r="G51" s="15">
        <v>8.5</v>
      </c>
      <c r="H51" s="21">
        <v>0.17499999999999999</v>
      </c>
      <c r="I51" s="15">
        <v>2</v>
      </c>
      <c r="J51" s="19">
        <f t="shared" si="3"/>
        <v>2.9749999999999996</v>
      </c>
    </row>
    <row r="52" spans="1:10" ht="15" customHeight="1" x14ac:dyDescent="0.3">
      <c r="A52" s="117"/>
      <c r="B52" s="16">
        <v>9</v>
      </c>
      <c r="C52" s="14" t="s">
        <v>224</v>
      </c>
      <c r="D52" s="14" t="s">
        <v>36</v>
      </c>
      <c r="E52" s="21" t="s">
        <v>148</v>
      </c>
      <c r="F52" s="16">
        <v>633</v>
      </c>
      <c r="G52" s="15">
        <v>7</v>
      </c>
      <c r="H52" s="21">
        <v>0.17499999999999999</v>
      </c>
      <c r="I52" s="15">
        <v>2</v>
      </c>
      <c r="J52" s="19">
        <f t="shared" si="3"/>
        <v>2.4499999999999997</v>
      </c>
    </row>
    <row r="53" spans="1:10" ht="15" customHeight="1" x14ac:dyDescent="0.3">
      <c r="A53" s="117"/>
      <c r="B53" s="16">
        <v>10</v>
      </c>
      <c r="C53" s="14" t="s">
        <v>164</v>
      </c>
      <c r="D53" s="14" t="s">
        <v>166</v>
      </c>
      <c r="E53" s="21" t="s">
        <v>148</v>
      </c>
      <c r="F53" s="16">
        <v>632</v>
      </c>
      <c r="G53" s="15">
        <v>4</v>
      </c>
      <c r="H53" s="21">
        <v>0.17499999999999999</v>
      </c>
      <c r="I53" s="15">
        <v>2</v>
      </c>
      <c r="J53" s="19">
        <f t="shared" si="3"/>
        <v>1.4</v>
      </c>
    </row>
    <row r="54" spans="1:10" ht="15" customHeight="1" x14ac:dyDescent="0.3">
      <c r="A54" s="117"/>
      <c r="B54" s="16">
        <v>11</v>
      </c>
      <c r="C54" s="14" t="s">
        <v>268</v>
      </c>
      <c r="D54" s="14" t="s">
        <v>200</v>
      </c>
      <c r="E54" s="21" t="s">
        <v>148</v>
      </c>
      <c r="F54" s="16">
        <v>625</v>
      </c>
      <c r="G54" s="15">
        <v>4</v>
      </c>
      <c r="H54" s="21">
        <v>0.17499999999999999</v>
      </c>
      <c r="I54" s="15">
        <v>2</v>
      </c>
      <c r="J54" s="19">
        <f t="shared" si="3"/>
        <v>1.4</v>
      </c>
    </row>
    <row r="55" spans="1:10" ht="15" customHeight="1" x14ac:dyDescent="0.3">
      <c r="H55" s="8"/>
    </row>
    <row r="56" spans="1:10" ht="15" customHeight="1" x14ac:dyDescent="0.3">
      <c r="A56" s="118" t="s">
        <v>186</v>
      </c>
      <c r="B56" s="13">
        <v>1</v>
      </c>
      <c r="C56" s="14" t="s">
        <v>184</v>
      </c>
      <c r="D56" s="14" t="s">
        <v>200</v>
      </c>
      <c r="E56" s="21" t="s">
        <v>185</v>
      </c>
      <c r="F56" s="16">
        <v>628</v>
      </c>
      <c r="G56" s="15">
        <v>20</v>
      </c>
      <c r="H56" s="21">
        <v>8.7499999999999994E-2</v>
      </c>
      <c r="I56" s="15">
        <v>2</v>
      </c>
      <c r="J56" s="19">
        <f>G56*H56*I56</f>
        <v>3.5</v>
      </c>
    </row>
    <row r="57" spans="1:10" ht="15" customHeight="1" x14ac:dyDescent="0.3">
      <c r="A57" s="118"/>
      <c r="B57" s="17">
        <v>2</v>
      </c>
      <c r="C57" s="14" t="s">
        <v>217</v>
      </c>
      <c r="D57" s="14" t="s">
        <v>88</v>
      </c>
      <c r="E57" s="21" t="s">
        <v>185</v>
      </c>
      <c r="F57" s="16">
        <v>611</v>
      </c>
      <c r="G57" s="15">
        <v>17</v>
      </c>
      <c r="H57" s="21">
        <v>8.7499999999999994E-2</v>
      </c>
      <c r="I57" s="15">
        <v>2</v>
      </c>
      <c r="J57" s="19">
        <f>G57*H57*I57</f>
        <v>2.9749999999999996</v>
      </c>
    </row>
    <row r="58" spans="1:10" x14ac:dyDescent="0.3">
      <c r="A58" s="118"/>
      <c r="B58" s="18">
        <v>3</v>
      </c>
      <c r="C58" s="14" t="s">
        <v>189</v>
      </c>
      <c r="D58" s="14" t="s">
        <v>190</v>
      </c>
      <c r="E58" s="21" t="s">
        <v>185</v>
      </c>
      <c r="F58" s="16">
        <v>594</v>
      </c>
      <c r="G58" s="15">
        <v>14</v>
      </c>
      <c r="H58" s="21">
        <v>8.7499999999999994E-2</v>
      </c>
      <c r="I58" s="15">
        <v>2</v>
      </c>
      <c r="J58" s="19">
        <f>G58*H58*I58</f>
        <v>2.4499999999999997</v>
      </c>
    </row>
    <row r="59" spans="1:10" x14ac:dyDescent="0.3">
      <c r="A59" s="118"/>
      <c r="B59" s="16">
        <v>4</v>
      </c>
      <c r="C59" s="14" t="s">
        <v>220</v>
      </c>
      <c r="D59" s="14" t="s">
        <v>36</v>
      </c>
      <c r="E59" s="21" t="s">
        <v>185</v>
      </c>
      <c r="F59" s="16">
        <v>512</v>
      </c>
      <c r="G59" s="15">
        <v>12</v>
      </c>
      <c r="H59" s="21">
        <v>8.7499999999999994E-2</v>
      </c>
      <c r="I59" s="15">
        <v>2</v>
      </c>
      <c r="J59" s="19">
        <f>G59*H59*I59</f>
        <v>2.0999999999999996</v>
      </c>
    </row>
    <row r="60" spans="1:10" x14ac:dyDescent="0.3">
      <c r="H60" s="8"/>
    </row>
    <row r="61" spans="1:10" x14ac:dyDescent="0.3">
      <c r="A61" s="116" t="s">
        <v>252</v>
      </c>
      <c r="B61" s="13">
        <v>1</v>
      </c>
      <c r="C61" s="36" t="s">
        <v>81</v>
      </c>
      <c r="D61" s="36" t="s">
        <v>82</v>
      </c>
      <c r="E61" s="21" t="s">
        <v>156</v>
      </c>
      <c r="F61" s="16">
        <v>662</v>
      </c>
      <c r="G61" s="15">
        <v>20</v>
      </c>
      <c r="H61" s="21">
        <v>8.7499999999999994E-2</v>
      </c>
      <c r="I61" s="15">
        <v>2</v>
      </c>
      <c r="J61" s="19">
        <f>G61*H61*I61</f>
        <v>3.5</v>
      </c>
    </row>
    <row r="62" spans="1:10" x14ac:dyDescent="0.3">
      <c r="A62" s="116"/>
      <c r="B62" s="17">
        <v>2</v>
      </c>
      <c r="C62" s="65"/>
      <c r="D62" s="65"/>
      <c r="E62" s="62" t="s">
        <v>156</v>
      </c>
      <c r="F62" s="17"/>
      <c r="G62" s="63"/>
      <c r="H62" s="62"/>
      <c r="I62" s="63">
        <v>2</v>
      </c>
      <c r="J62" s="64">
        <f>G62*H62*I62</f>
        <v>0</v>
      </c>
    </row>
    <row r="63" spans="1:10" ht="15" customHeight="1" x14ac:dyDescent="0.3">
      <c r="A63" s="116"/>
      <c r="B63" s="18">
        <v>3</v>
      </c>
      <c r="C63" s="61"/>
      <c r="D63" s="61"/>
      <c r="E63" s="62" t="s">
        <v>156</v>
      </c>
      <c r="F63" s="17"/>
      <c r="G63" s="63"/>
      <c r="H63" s="62"/>
      <c r="I63" s="63">
        <v>2</v>
      </c>
      <c r="J63" s="64">
        <f>G63*H63*I63</f>
        <v>0</v>
      </c>
    </row>
    <row r="64" spans="1:10" x14ac:dyDescent="0.3">
      <c r="A64" s="116"/>
      <c r="B64" s="16">
        <v>4</v>
      </c>
      <c r="C64" s="61"/>
      <c r="D64" s="61"/>
      <c r="E64" s="62" t="s">
        <v>156</v>
      </c>
      <c r="F64" s="17"/>
      <c r="G64" s="63"/>
      <c r="H64" s="62"/>
      <c r="I64" s="63">
        <v>2</v>
      </c>
      <c r="J64" s="64">
        <f>G64*H64*I64</f>
        <v>0</v>
      </c>
    </row>
    <row r="65" spans="1:10" x14ac:dyDescent="0.3">
      <c r="H65" s="8"/>
    </row>
    <row r="66" spans="1:10" x14ac:dyDescent="0.3">
      <c r="A66" s="116" t="s">
        <v>253</v>
      </c>
      <c r="B66" s="13">
        <v>1</v>
      </c>
      <c r="C66" s="65"/>
      <c r="D66" s="65"/>
      <c r="E66" s="62" t="s">
        <v>255</v>
      </c>
      <c r="F66" s="17"/>
      <c r="G66" s="63"/>
      <c r="H66" s="62"/>
      <c r="I66" s="63">
        <v>2</v>
      </c>
      <c r="J66" s="64">
        <f>G66*H66*I66</f>
        <v>0</v>
      </c>
    </row>
    <row r="67" spans="1:10" x14ac:dyDescent="0.3">
      <c r="A67" s="116"/>
      <c r="B67" s="17">
        <v>2</v>
      </c>
      <c r="C67" s="65"/>
      <c r="D67" s="65"/>
      <c r="E67" s="62" t="s">
        <v>255</v>
      </c>
      <c r="F67" s="17"/>
      <c r="G67" s="63"/>
      <c r="H67" s="62"/>
      <c r="I67" s="63">
        <v>2</v>
      </c>
      <c r="J67" s="64">
        <f>G67*H67*I67</f>
        <v>0</v>
      </c>
    </row>
    <row r="68" spans="1:10" ht="15" customHeight="1" x14ac:dyDescent="0.3">
      <c r="A68" s="116"/>
      <c r="B68" s="18">
        <v>3</v>
      </c>
      <c r="C68" s="61"/>
      <c r="D68" s="61"/>
      <c r="E68" s="62" t="s">
        <v>255</v>
      </c>
      <c r="F68" s="17"/>
      <c r="G68" s="63"/>
      <c r="H68" s="62"/>
      <c r="I68" s="63">
        <v>2</v>
      </c>
      <c r="J68" s="64">
        <f>G68*H68*I68</f>
        <v>0</v>
      </c>
    </row>
    <row r="69" spans="1:10" x14ac:dyDescent="0.3">
      <c r="A69" s="116"/>
      <c r="B69" s="16">
        <v>4</v>
      </c>
      <c r="C69" s="14"/>
      <c r="D69" s="14"/>
      <c r="E69" s="21" t="s">
        <v>255</v>
      </c>
      <c r="F69" s="16"/>
      <c r="G69" s="15"/>
      <c r="H69" s="21"/>
      <c r="I69" s="15">
        <v>2</v>
      </c>
      <c r="J69" s="19">
        <f>G69*H69*I69</f>
        <v>0</v>
      </c>
    </row>
    <row r="70" spans="1:10" x14ac:dyDescent="0.3">
      <c r="H70" s="8"/>
    </row>
    <row r="71" spans="1:10" x14ac:dyDescent="0.3">
      <c r="A71" s="116" t="s">
        <v>228</v>
      </c>
      <c r="B71" s="13">
        <v>1</v>
      </c>
      <c r="C71" s="14" t="s">
        <v>72</v>
      </c>
      <c r="D71" s="14" t="s">
        <v>36</v>
      </c>
      <c r="E71" s="21" t="s">
        <v>162</v>
      </c>
      <c r="F71" s="16">
        <v>686</v>
      </c>
      <c r="G71" s="15">
        <v>20</v>
      </c>
      <c r="H71" s="21">
        <v>8.7499999999999994E-2</v>
      </c>
      <c r="I71" s="15">
        <v>2</v>
      </c>
      <c r="J71" s="19">
        <f>G71*H71*I71</f>
        <v>3.5</v>
      </c>
    </row>
    <row r="72" spans="1:10" ht="15" customHeight="1" x14ac:dyDescent="0.3">
      <c r="A72" s="116"/>
      <c r="B72" s="17">
        <v>2</v>
      </c>
      <c r="C72" s="14" t="s">
        <v>271</v>
      </c>
      <c r="D72" s="14" t="s">
        <v>166</v>
      </c>
      <c r="E72" s="21" t="s">
        <v>162</v>
      </c>
      <c r="F72" s="16">
        <v>624</v>
      </c>
      <c r="G72" s="15">
        <v>17</v>
      </c>
      <c r="H72" s="21">
        <v>8.7499999999999994E-2</v>
      </c>
      <c r="I72" s="15">
        <v>2</v>
      </c>
      <c r="J72" s="19">
        <f>G72*H72*I72</f>
        <v>2.9749999999999996</v>
      </c>
    </row>
    <row r="73" spans="1:10" ht="15" customHeight="1" x14ac:dyDescent="0.3">
      <c r="A73" s="116"/>
      <c r="B73" s="18">
        <v>3</v>
      </c>
      <c r="C73" s="61"/>
      <c r="D73" s="61"/>
      <c r="E73" s="62" t="s">
        <v>162</v>
      </c>
      <c r="F73" s="17"/>
      <c r="G73" s="63"/>
      <c r="H73" s="62"/>
      <c r="I73" s="63">
        <v>2</v>
      </c>
      <c r="J73" s="64">
        <f>G73*H73*I73</f>
        <v>0</v>
      </c>
    </row>
    <row r="74" spans="1:10" ht="15" customHeight="1" x14ac:dyDescent="0.3">
      <c r="A74" s="116"/>
      <c r="B74" s="16">
        <v>4</v>
      </c>
      <c r="C74" s="61"/>
      <c r="D74" s="61"/>
      <c r="E74" s="62" t="s">
        <v>162</v>
      </c>
      <c r="F74" s="17"/>
      <c r="G74" s="63"/>
      <c r="H74" s="62"/>
      <c r="I74" s="63">
        <v>2</v>
      </c>
      <c r="J74" s="64">
        <f>G74*H74*I74</f>
        <v>0</v>
      </c>
    </row>
    <row r="75" spans="1:10" x14ac:dyDescent="0.3">
      <c r="H75" s="8"/>
    </row>
    <row r="76" spans="1:10" x14ac:dyDescent="0.3">
      <c r="A76" s="116" t="s">
        <v>227</v>
      </c>
      <c r="B76" s="13">
        <v>1</v>
      </c>
      <c r="C76" s="14" t="s">
        <v>218</v>
      </c>
      <c r="D76" s="14" t="s">
        <v>36</v>
      </c>
      <c r="E76" s="21" t="s">
        <v>229</v>
      </c>
      <c r="F76" s="16">
        <v>615</v>
      </c>
      <c r="G76" s="15">
        <v>20</v>
      </c>
      <c r="H76" s="21">
        <v>8.7499999999999994E-2</v>
      </c>
      <c r="I76" s="15">
        <v>2</v>
      </c>
      <c r="J76" s="19">
        <f>G76*H76*I76</f>
        <v>3.5</v>
      </c>
    </row>
    <row r="77" spans="1:10" x14ac:dyDescent="0.3">
      <c r="A77" s="116"/>
      <c r="B77" s="17">
        <v>2</v>
      </c>
      <c r="C77" s="14" t="s">
        <v>219</v>
      </c>
      <c r="D77" s="14" t="s">
        <v>36</v>
      </c>
      <c r="E77" s="21" t="s">
        <v>229</v>
      </c>
      <c r="F77" s="16">
        <v>543</v>
      </c>
      <c r="G77" s="15">
        <v>17</v>
      </c>
      <c r="H77" s="21">
        <v>8.7499999999999994E-2</v>
      </c>
      <c r="I77" s="15">
        <v>2</v>
      </c>
      <c r="J77" s="19">
        <f>G77*H77*I77</f>
        <v>2.9749999999999996</v>
      </c>
    </row>
    <row r="78" spans="1:10" x14ac:dyDescent="0.3">
      <c r="A78" s="116"/>
      <c r="B78" s="18">
        <v>3</v>
      </c>
      <c r="C78" s="14" t="s">
        <v>270</v>
      </c>
      <c r="D78" s="14" t="s">
        <v>191</v>
      </c>
      <c r="E78" s="21" t="s">
        <v>229</v>
      </c>
      <c r="F78" s="16">
        <v>522</v>
      </c>
      <c r="G78" s="15">
        <v>14</v>
      </c>
      <c r="H78" s="21">
        <v>8.7499999999999994E-2</v>
      </c>
      <c r="I78" s="15">
        <v>2</v>
      </c>
      <c r="J78" s="19">
        <f>G78*H78*I78</f>
        <v>2.4499999999999997</v>
      </c>
    </row>
    <row r="79" spans="1:10" x14ac:dyDescent="0.3">
      <c r="A79" s="116"/>
      <c r="B79" s="16">
        <v>4</v>
      </c>
      <c r="C79" s="61"/>
      <c r="D79" s="61"/>
      <c r="E79" s="62" t="s">
        <v>229</v>
      </c>
      <c r="F79" s="17"/>
      <c r="G79" s="63"/>
      <c r="H79" s="62"/>
      <c r="I79" s="63">
        <v>2</v>
      </c>
      <c r="J79" s="64">
        <f>G79*H79*I79</f>
        <v>0</v>
      </c>
    </row>
    <row r="80" spans="1:10" x14ac:dyDescent="0.3">
      <c r="H80" s="8"/>
    </row>
    <row r="81" spans="1:10" x14ac:dyDescent="0.3">
      <c r="A81" s="115" t="s">
        <v>118</v>
      </c>
      <c r="B81" s="13">
        <v>1</v>
      </c>
      <c r="C81" s="14" t="s">
        <v>77</v>
      </c>
      <c r="D81" s="14" t="s">
        <v>84</v>
      </c>
      <c r="E81" s="21" t="s">
        <v>153</v>
      </c>
      <c r="F81" s="16">
        <v>611</v>
      </c>
      <c r="G81" s="15">
        <v>20</v>
      </c>
      <c r="H81" s="21">
        <v>8.7499999999999994E-2</v>
      </c>
      <c r="I81" s="15">
        <v>2</v>
      </c>
      <c r="J81" s="19">
        <f>G81*H81*I81</f>
        <v>3.5</v>
      </c>
    </row>
    <row r="82" spans="1:10" x14ac:dyDescent="0.3">
      <c r="A82" s="115"/>
      <c r="B82" s="17">
        <v>2</v>
      </c>
      <c r="C82" s="14" t="s">
        <v>182</v>
      </c>
      <c r="D82" s="14" t="s">
        <v>55</v>
      </c>
      <c r="E82" s="21" t="s">
        <v>153</v>
      </c>
      <c r="F82" s="16">
        <v>489</v>
      </c>
      <c r="G82" s="15">
        <v>17</v>
      </c>
      <c r="H82" s="21">
        <v>8.7499999999999994E-2</v>
      </c>
      <c r="I82" s="15">
        <v>2</v>
      </c>
      <c r="J82" s="19">
        <f>G82*H82*I82</f>
        <v>2.9749999999999996</v>
      </c>
    </row>
    <row r="83" spans="1:10" x14ac:dyDescent="0.3">
      <c r="A83" s="115"/>
      <c r="B83" s="18">
        <v>3</v>
      </c>
      <c r="C83" s="14" t="s">
        <v>87</v>
      </c>
      <c r="D83" s="14" t="s">
        <v>88</v>
      </c>
      <c r="E83" s="21" t="s">
        <v>153</v>
      </c>
      <c r="F83" s="16">
        <v>487</v>
      </c>
      <c r="G83" s="15">
        <v>14</v>
      </c>
      <c r="H83" s="21">
        <v>8.7499999999999994E-2</v>
      </c>
      <c r="I83" s="15">
        <v>2</v>
      </c>
      <c r="J83" s="19">
        <f>G83*H83*I83</f>
        <v>2.4499999999999997</v>
      </c>
    </row>
    <row r="84" spans="1:10" x14ac:dyDescent="0.3">
      <c r="A84" s="115"/>
      <c r="B84" s="16"/>
      <c r="C84" s="14" t="s">
        <v>261</v>
      </c>
      <c r="D84" s="14" t="s">
        <v>262</v>
      </c>
      <c r="E84" s="21" t="s">
        <v>153</v>
      </c>
      <c r="F84" s="16">
        <v>450</v>
      </c>
      <c r="G84" s="15">
        <v>12</v>
      </c>
      <c r="H84" s="21">
        <v>8.7499999999999994E-2</v>
      </c>
      <c r="I84" s="15">
        <v>2</v>
      </c>
      <c r="J84" s="19">
        <f>G84*H84*I84</f>
        <v>2.0999999999999996</v>
      </c>
    </row>
    <row r="85" spans="1:10" x14ac:dyDescent="0.3">
      <c r="H85" s="8"/>
    </row>
    <row r="86" spans="1:10" x14ac:dyDescent="0.3">
      <c r="A86" s="115" t="s">
        <v>254</v>
      </c>
      <c r="B86" s="13">
        <v>1</v>
      </c>
      <c r="C86" s="59" t="s">
        <v>263</v>
      </c>
      <c r="D86" s="14" t="s">
        <v>264</v>
      </c>
      <c r="E86" s="21" t="s">
        <v>207</v>
      </c>
      <c r="F86" s="16">
        <v>341</v>
      </c>
      <c r="G86" s="15">
        <v>20</v>
      </c>
      <c r="H86" s="21">
        <v>8.7499999999999994E-2</v>
      </c>
      <c r="I86" s="15">
        <v>2</v>
      </c>
      <c r="J86" s="19">
        <f>G86*H86*I86</f>
        <v>3.5</v>
      </c>
    </row>
    <row r="87" spans="1:10" x14ac:dyDescent="0.3">
      <c r="A87" s="115"/>
      <c r="B87" s="17">
        <v>2</v>
      </c>
      <c r="C87" s="61"/>
      <c r="D87" s="61"/>
      <c r="E87" s="62" t="s">
        <v>207</v>
      </c>
      <c r="F87" s="17"/>
      <c r="G87" s="63"/>
      <c r="H87" s="62"/>
      <c r="I87" s="63">
        <v>2</v>
      </c>
      <c r="J87" s="64">
        <f>G87*H87*I87</f>
        <v>0</v>
      </c>
    </row>
    <row r="88" spans="1:10" x14ac:dyDescent="0.3">
      <c r="A88" s="115"/>
      <c r="B88" s="18">
        <v>3</v>
      </c>
      <c r="C88" s="61"/>
      <c r="D88" s="61"/>
      <c r="E88" s="62" t="s">
        <v>207</v>
      </c>
      <c r="F88" s="17"/>
      <c r="G88" s="63"/>
      <c r="H88" s="62"/>
      <c r="I88" s="63">
        <v>2</v>
      </c>
      <c r="J88" s="64">
        <f>G88*H88*I88</f>
        <v>0</v>
      </c>
    </row>
    <row r="89" spans="1:10" x14ac:dyDescent="0.3">
      <c r="A89" s="115"/>
      <c r="B89" s="16"/>
      <c r="C89" s="61"/>
      <c r="D89" s="61"/>
      <c r="E89" s="62" t="s">
        <v>207</v>
      </c>
      <c r="F89" s="17"/>
      <c r="G89" s="63"/>
      <c r="H89" s="62"/>
      <c r="I89" s="63">
        <v>2</v>
      </c>
      <c r="J89" s="64">
        <f>G89*H89*I89</f>
        <v>0</v>
      </c>
    </row>
    <row r="90" spans="1:10" x14ac:dyDescent="0.3">
      <c r="H90" s="8"/>
    </row>
    <row r="91" spans="1:10" x14ac:dyDescent="0.3">
      <c r="A91" s="116" t="s">
        <v>208</v>
      </c>
      <c r="B91" s="13">
        <v>1</v>
      </c>
      <c r="C91" s="14" t="s">
        <v>210</v>
      </c>
      <c r="D91" s="14" t="s">
        <v>34</v>
      </c>
      <c r="E91" s="21" t="s">
        <v>209</v>
      </c>
      <c r="F91" s="16">
        <v>522</v>
      </c>
      <c r="G91" s="15">
        <v>20</v>
      </c>
      <c r="H91" s="21">
        <v>8.7499999999999994E-2</v>
      </c>
      <c r="I91" s="15">
        <v>2</v>
      </c>
      <c r="J91" s="19">
        <f>G91*H91*I91</f>
        <v>3.5</v>
      </c>
    </row>
    <row r="92" spans="1:10" x14ac:dyDescent="0.3">
      <c r="A92" s="116"/>
      <c r="B92" s="17">
        <v>2</v>
      </c>
      <c r="C92" s="61"/>
      <c r="D92" s="61"/>
      <c r="E92" s="62" t="s">
        <v>209</v>
      </c>
      <c r="F92" s="17"/>
      <c r="G92" s="63"/>
      <c r="H92" s="62"/>
      <c r="I92" s="63">
        <v>2</v>
      </c>
      <c r="J92" s="64">
        <f>G92*H92*I92</f>
        <v>0</v>
      </c>
    </row>
    <row r="93" spans="1:10" x14ac:dyDescent="0.3">
      <c r="A93" s="116"/>
      <c r="B93" s="18">
        <v>3</v>
      </c>
      <c r="C93" s="61"/>
      <c r="D93" s="61"/>
      <c r="E93" s="62" t="s">
        <v>209</v>
      </c>
      <c r="F93" s="17"/>
      <c r="G93" s="63"/>
      <c r="H93" s="62"/>
      <c r="I93" s="63">
        <v>2</v>
      </c>
      <c r="J93" s="64">
        <f>G93*H93*I93</f>
        <v>0</v>
      </c>
    </row>
    <row r="94" spans="1:10" x14ac:dyDescent="0.3">
      <c r="H94" s="8"/>
    </row>
    <row r="95" spans="1:10" x14ac:dyDescent="0.3">
      <c r="A95" s="116" t="s">
        <v>241</v>
      </c>
      <c r="B95" s="13">
        <v>1</v>
      </c>
      <c r="C95" s="61"/>
      <c r="D95" s="61"/>
      <c r="E95" s="62" t="s">
        <v>240</v>
      </c>
      <c r="F95" s="17"/>
      <c r="G95" s="63"/>
      <c r="H95" s="62"/>
      <c r="I95" s="63">
        <v>2</v>
      </c>
      <c r="J95" s="64">
        <f>G95*H95*I95</f>
        <v>0</v>
      </c>
    </row>
    <row r="96" spans="1:10" x14ac:dyDescent="0.3">
      <c r="A96" s="116"/>
      <c r="B96" s="17">
        <v>2</v>
      </c>
      <c r="C96" s="61"/>
      <c r="D96" s="61"/>
      <c r="E96" s="62" t="s">
        <v>240</v>
      </c>
      <c r="F96" s="17"/>
      <c r="G96" s="63"/>
      <c r="H96" s="62"/>
      <c r="I96" s="63">
        <v>2</v>
      </c>
      <c r="J96" s="64">
        <f>G96*H96*I96</f>
        <v>0</v>
      </c>
    </row>
    <row r="97" spans="1:10" x14ac:dyDescent="0.3">
      <c r="A97" s="116"/>
      <c r="B97" s="18">
        <v>3</v>
      </c>
      <c r="C97" s="61"/>
      <c r="D97" s="61"/>
      <c r="E97" s="62" t="s">
        <v>240</v>
      </c>
      <c r="F97" s="17"/>
      <c r="G97" s="63"/>
      <c r="H97" s="62"/>
      <c r="I97" s="63">
        <v>2</v>
      </c>
      <c r="J97" s="64">
        <f>G97*H97*I97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1:A84"/>
    <mergeCell ref="A86:A89"/>
    <mergeCell ref="A91:A93"/>
    <mergeCell ref="A95:A97"/>
    <mergeCell ref="A44:A54"/>
    <mergeCell ref="A56:A59"/>
    <mergeCell ref="A61:A64"/>
    <mergeCell ref="A66:A69"/>
    <mergeCell ref="A71:A74"/>
    <mergeCell ref="A76:A79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2:R96"/>
  <sheetViews>
    <sheetView workbookViewId="0">
      <selection activeCell="D90" sqref="D90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111</v>
      </c>
      <c r="B3" s="13">
        <v>1</v>
      </c>
      <c r="C3" s="14" t="s">
        <v>30</v>
      </c>
      <c r="D3" s="14" t="s">
        <v>31</v>
      </c>
      <c r="E3" s="21" t="s">
        <v>149</v>
      </c>
      <c r="F3" s="16">
        <v>614</v>
      </c>
      <c r="G3" s="15">
        <v>20</v>
      </c>
      <c r="H3" s="15">
        <v>8.7499999999999994E-2</v>
      </c>
      <c r="I3" s="15">
        <v>1</v>
      </c>
      <c r="J3" s="19">
        <f>G3*H3*I3</f>
        <v>1.75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14" t="s">
        <v>110</v>
      </c>
      <c r="D4" s="14" t="s">
        <v>31</v>
      </c>
      <c r="E4" s="21" t="s">
        <v>157</v>
      </c>
      <c r="F4" s="16">
        <v>601</v>
      </c>
      <c r="G4" s="15">
        <v>17</v>
      </c>
      <c r="H4" s="15">
        <v>8.7499999999999994E-2</v>
      </c>
      <c r="I4" s="15">
        <v>1</v>
      </c>
      <c r="J4" s="19">
        <f>G4*H4*I4</f>
        <v>1.4874999999999998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">
      <c r="A5" s="117"/>
      <c r="B5" s="18">
        <v>3</v>
      </c>
      <c r="C5" s="14" t="s">
        <v>32</v>
      </c>
      <c r="D5" s="14" t="s">
        <v>31</v>
      </c>
      <c r="E5" s="21" t="s">
        <v>149</v>
      </c>
      <c r="F5" s="16">
        <v>588</v>
      </c>
      <c r="G5" s="15">
        <v>14</v>
      </c>
      <c r="H5" s="15">
        <v>8.7499999999999994E-2</v>
      </c>
      <c r="I5" s="15">
        <v>1</v>
      </c>
      <c r="J5" s="19">
        <f>G5*H5*I5</f>
        <v>1.2249999999999999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">
      <c r="A6" s="117"/>
      <c r="B6" s="16">
        <v>4</v>
      </c>
      <c r="C6" s="61"/>
      <c r="D6" s="61"/>
      <c r="E6" s="62" t="s">
        <v>149</v>
      </c>
      <c r="F6" s="17"/>
      <c r="G6" s="63"/>
      <c r="H6" s="63"/>
      <c r="I6" s="63"/>
      <c r="J6" s="64">
        <f t="shared" ref="J6:J14" si="0">G6*H6*I6</f>
        <v>0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61"/>
      <c r="D7" s="61"/>
      <c r="E7" s="62" t="s">
        <v>149</v>
      </c>
      <c r="F7" s="17"/>
      <c r="G7" s="63"/>
      <c r="H7" s="63"/>
      <c r="I7" s="63"/>
      <c r="J7" s="64">
        <f t="shared" si="0"/>
        <v>0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5</v>
      </c>
      <c r="C8" s="61"/>
      <c r="D8" s="61"/>
      <c r="E8" s="62" t="s">
        <v>149</v>
      </c>
      <c r="F8" s="17"/>
      <c r="G8" s="63"/>
      <c r="H8" s="63"/>
      <c r="I8" s="63"/>
      <c r="J8" s="64">
        <f t="shared" si="0"/>
        <v>0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3"/>
      <c r="I9" s="63"/>
      <c r="J9" s="64">
        <f t="shared" si="0"/>
        <v>0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3"/>
      <c r="I10" s="63"/>
      <c r="J10" s="64">
        <f t="shared" si="0"/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61"/>
      <c r="D11" s="61"/>
      <c r="E11" s="62" t="s">
        <v>149</v>
      </c>
      <c r="F11" s="17"/>
      <c r="G11" s="63"/>
      <c r="H11" s="63"/>
      <c r="I11" s="63"/>
      <c r="J11" s="64">
        <f t="shared" si="0"/>
        <v>0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61"/>
      <c r="D12" s="61"/>
      <c r="E12" s="62" t="s">
        <v>149</v>
      </c>
      <c r="F12" s="17"/>
      <c r="G12" s="63"/>
      <c r="H12" s="63"/>
      <c r="I12" s="63"/>
      <c r="J12" s="64">
        <f t="shared" si="0"/>
        <v>0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3"/>
      <c r="I13" s="63"/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12</v>
      </c>
      <c r="C14" s="61"/>
      <c r="D14" s="61"/>
      <c r="E14" s="62" t="s">
        <v>149</v>
      </c>
      <c r="F14" s="17"/>
      <c r="G14" s="63"/>
      <c r="H14" s="63"/>
      <c r="I14" s="63"/>
      <c r="J14" s="64">
        <f t="shared" si="0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7" t="s">
        <v>117</v>
      </c>
      <c r="B16" s="13">
        <v>1</v>
      </c>
      <c r="C16" s="61"/>
      <c r="D16" s="61"/>
      <c r="E16" s="62" t="s">
        <v>150</v>
      </c>
      <c r="F16" s="17"/>
      <c r="G16" s="63"/>
      <c r="H16" s="63"/>
      <c r="I16" s="63"/>
      <c r="J16" s="64">
        <f>G16*H16*I16</f>
        <v>0</v>
      </c>
      <c r="M16" s="7"/>
      <c r="N16" s="8"/>
    </row>
    <row r="17" spans="1:18" ht="15" customHeight="1" x14ac:dyDescent="0.3">
      <c r="A17" s="117"/>
      <c r="B17" s="17">
        <v>2</v>
      </c>
      <c r="C17" s="61"/>
      <c r="D17" s="61"/>
      <c r="E17" s="62" t="s">
        <v>150</v>
      </c>
      <c r="F17" s="17"/>
      <c r="G17" s="63"/>
      <c r="H17" s="63"/>
      <c r="I17" s="63"/>
      <c r="J17" s="64">
        <f>G17*H17*I17</f>
        <v>0</v>
      </c>
      <c r="M17" s="7"/>
      <c r="N17" s="8"/>
    </row>
    <row r="18" spans="1:18" ht="15" customHeight="1" x14ac:dyDescent="0.3">
      <c r="A18" s="117"/>
      <c r="B18" s="18">
        <v>3</v>
      </c>
      <c r="C18" s="61"/>
      <c r="D18" s="61"/>
      <c r="E18" s="62" t="s">
        <v>150</v>
      </c>
      <c r="F18" s="17"/>
      <c r="G18" s="63"/>
      <c r="H18" s="63"/>
      <c r="I18" s="63"/>
      <c r="J18" s="64">
        <f>G18*H18*I18</f>
        <v>0</v>
      </c>
      <c r="M18" s="7"/>
      <c r="N18" s="8"/>
    </row>
    <row r="19" spans="1:18" ht="15" customHeight="1" x14ac:dyDescent="0.3">
      <c r="A19" s="117"/>
      <c r="B19" s="16">
        <v>4</v>
      </c>
      <c r="C19" s="61"/>
      <c r="D19" s="61"/>
      <c r="E19" s="62" t="s">
        <v>150</v>
      </c>
      <c r="F19" s="17"/>
      <c r="G19" s="63"/>
      <c r="H19" s="63"/>
      <c r="I19" s="63"/>
      <c r="J19" s="64">
        <f>G19*H19*I19</f>
        <v>0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7" t="s">
        <v>197</v>
      </c>
      <c r="B21" s="13">
        <v>1</v>
      </c>
      <c r="C21" s="61"/>
      <c r="D21" s="61"/>
      <c r="E21" s="62" t="s">
        <v>157</v>
      </c>
      <c r="F21" s="17"/>
      <c r="G21" s="63"/>
      <c r="H21" s="63"/>
      <c r="I21" s="63"/>
      <c r="J21" s="64">
        <f t="shared" ref="J21:J26" si="1">G21*H21*I21</f>
        <v>0</v>
      </c>
      <c r="M21" s="7"/>
      <c r="N21" s="8"/>
    </row>
    <row r="22" spans="1:18" ht="15" customHeight="1" x14ac:dyDescent="0.3">
      <c r="A22" s="117"/>
      <c r="B22" s="17">
        <v>2</v>
      </c>
      <c r="C22" s="61"/>
      <c r="D22" s="61"/>
      <c r="E22" s="62" t="s">
        <v>157</v>
      </c>
      <c r="F22" s="17"/>
      <c r="G22" s="63"/>
      <c r="H22" s="63"/>
      <c r="I22" s="63"/>
      <c r="J22" s="64">
        <f t="shared" si="1"/>
        <v>0</v>
      </c>
      <c r="M22" s="7"/>
      <c r="N22" s="8"/>
    </row>
    <row r="23" spans="1:18" ht="15" customHeight="1" x14ac:dyDescent="0.3">
      <c r="A23" s="117"/>
      <c r="B23" s="18">
        <v>3</v>
      </c>
      <c r="C23" s="61"/>
      <c r="D23" s="61"/>
      <c r="E23" s="62" t="s">
        <v>157</v>
      </c>
      <c r="F23" s="17"/>
      <c r="G23" s="63"/>
      <c r="H23" s="63"/>
      <c r="I23" s="63"/>
      <c r="J23" s="64">
        <f t="shared" si="1"/>
        <v>0</v>
      </c>
      <c r="M23" s="7"/>
      <c r="N23" s="8"/>
    </row>
    <row r="24" spans="1:18" ht="15" customHeight="1" x14ac:dyDescent="0.3">
      <c r="A24" s="117"/>
      <c r="B24" s="16">
        <v>4</v>
      </c>
      <c r="C24" s="61"/>
      <c r="D24" s="61"/>
      <c r="E24" s="62" t="s">
        <v>157</v>
      </c>
      <c r="F24" s="17"/>
      <c r="G24" s="63"/>
      <c r="H24" s="63"/>
      <c r="I24" s="63"/>
      <c r="J24" s="64">
        <f t="shared" si="1"/>
        <v>0</v>
      </c>
      <c r="M24" s="7"/>
      <c r="N24" s="8"/>
    </row>
    <row r="25" spans="1:18" ht="15" customHeight="1" x14ac:dyDescent="0.3">
      <c r="A25" s="117"/>
      <c r="B25" s="16">
        <v>5</v>
      </c>
      <c r="C25" s="61"/>
      <c r="D25" s="61"/>
      <c r="E25" s="62" t="s">
        <v>157</v>
      </c>
      <c r="F25" s="17"/>
      <c r="G25" s="63"/>
      <c r="H25" s="63"/>
      <c r="I25" s="63"/>
      <c r="J25" s="64">
        <f t="shared" si="1"/>
        <v>0</v>
      </c>
      <c r="M25" s="7"/>
      <c r="N25" s="8"/>
    </row>
    <row r="26" spans="1:18" ht="15" customHeight="1" x14ac:dyDescent="0.3">
      <c r="A26" s="117"/>
      <c r="B26" s="16">
        <v>6</v>
      </c>
      <c r="C26" s="61"/>
      <c r="D26" s="61"/>
      <c r="E26" s="62" t="s">
        <v>157</v>
      </c>
      <c r="F26" s="17"/>
      <c r="G26" s="63"/>
      <c r="H26" s="63"/>
      <c r="I26" s="63"/>
      <c r="J26" s="64">
        <f t="shared" si="1"/>
        <v>0</v>
      </c>
      <c r="M26" s="7"/>
      <c r="N26" s="8"/>
    </row>
    <row r="27" spans="1:18" ht="15" customHeight="1" x14ac:dyDescent="0.3"/>
    <row r="28" spans="1:18" ht="15" customHeight="1" x14ac:dyDescent="0.3">
      <c r="A28" s="116" t="s">
        <v>251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/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/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/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/>
      <c r="C31" s="61"/>
      <c r="D31" s="61"/>
      <c r="E31" s="62" t="s">
        <v>155</v>
      </c>
      <c r="F31" s="17"/>
      <c r="G31" s="63"/>
      <c r="H31" s="63"/>
      <c r="I31" s="63"/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14" t="s">
        <v>63</v>
      </c>
      <c r="D33" s="14" t="s">
        <v>233</v>
      </c>
      <c r="E33" s="21" t="s">
        <v>151</v>
      </c>
      <c r="F33" s="16">
        <v>490</v>
      </c>
      <c r="G33" s="15">
        <v>20</v>
      </c>
      <c r="H33" s="15">
        <v>8.7499999999999994E-2</v>
      </c>
      <c r="I33" s="15">
        <v>1</v>
      </c>
      <c r="J33" s="19">
        <f t="shared" ref="J33:J38" si="2">G33*H33*I33</f>
        <v>1.75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14" t="s">
        <v>66</v>
      </c>
      <c r="D34" s="14" t="s">
        <v>31</v>
      </c>
      <c r="E34" s="21" t="s">
        <v>151</v>
      </c>
      <c r="F34" s="16">
        <v>508</v>
      </c>
      <c r="G34" s="15">
        <v>17</v>
      </c>
      <c r="H34" s="15">
        <v>8.7499999999999994E-2</v>
      </c>
      <c r="I34" s="15">
        <v>1</v>
      </c>
      <c r="J34" s="19">
        <f t="shared" si="2"/>
        <v>1.4874999999999998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14" t="s">
        <v>222</v>
      </c>
      <c r="D35" s="14" t="s">
        <v>245</v>
      </c>
      <c r="E35" s="21" t="s">
        <v>151</v>
      </c>
      <c r="F35" s="16">
        <v>535</v>
      </c>
      <c r="G35" s="15">
        <v>14</v>
      </c>
      <c r="H35" s="15">
        <v>8.7499999999999994E-2</v>
      </c>
      <c r="I35" s="15">
        <v>1</v>
      </c>
      <c r="J35" s="19">
        <f t="shared" si="2"/>
        <v>1.2249999999999999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14" t="s">
        <v>201</v>
      </c>
      <c r="D36" s="14" t="s">
        <v>176</v>
      </c>
      <c r="E36" s="21" t="s">
        <v>151</v>
      </c>
      <c r="F36" s="16">
        <v>534</v>
      </c>
      <c r="G36" s="15">
        <v>12</v>
      </c>
      <c r="H36" s="15">
        <v>8.7499999999999994E-2</v>
      </c>
      <c r="I36" s="15">
        <v>1</v>
      </c>
      <c r="J36" s="19">
        <f t="shared" si="2"/>
        <v>1.0499999999999998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61"/>
      <c r="D37" s="61"/>
      <c r="E37" s="62" t="s">
        <v>158</v>
      </c>
      <c r="F37" s="17"/>
      <c r="G37" s="63"/>
      <c r="H37" s="63"/>
      <c r="I37" s="63"/>
      <c r="J37" s="64">
        <f t="shared" si="2"/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61"/>
      <c r="D38" s="61"/>
      <c r="E38" s="62" t="s">
        <v>158</v>
      </c>
      <c r="F38" s="17"/>
      <c r="G38" s="63"/>
      <c r="H38" s="63"/>
      <c r="I38" s="63"/>
      <c r="J38" s="64">
        <f t="shared" si="2"/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/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/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/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119</v>
      </c>
      <c r="B44" s="13">
        <v>1</v>
      </c>
      <c r="C44" s="14" t="s">
        <v>165</v>
      </c>
      <c r="D44" s="14" t="s">
        <v>166</v>
      </c>
      <c r="E44" s="21" t="s">
        <v>148</v>
      </c>
      <c r="F44" s="16">
        <v>686</v>
      </c>
      <c r="G44" s="15">
        <v>20</v>
      </c>
      <c r="H44" s="15">
        <v>0.13125000000000001</v>
      </c>
      <c r="I44" s="15">
        <v>1</v>
      </c>
      <c r="J44" s="19">
        <f t="shared" ref="J44:J49" si="3">G44*H44*I44</f>
        <v>2.625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14" t="s">
        <v>81</v>
      </c>
      <c r="D45" s="14" t="s">
        <v>223</v>
      </c>
      <c r="E45" s="21" t="s">
        <v>156</v>
      </c>
      <c r="F45" s="16">
        <v>664</v>
      </c>
      <c r="G45" s="15">
        <v>17</v>
      </c>
      <c r="H45" s="15">
        <v>0.13125000000000001</v>
      </c>
      <c r="I45" s="15">
        <v>1</v>
      </c>
      <c r="J45" s="19">
        <f t="shared" si="3"/>
        <v>2.2312500000000002</v>
      </c>
    </row>
    <row r="46" spans="1:18" ht="15" customHeight="1" x14ac:dyDescent="0.3">
      <c r="A46" s="117"/>
      <c r="B46" s="18">
        <v>3</v>
      </c>
      <c r="C46" s="14" t="s">
        <v>243</v>
      </c>
      <c r="D46" s="14" t="s">
        <v>74</v>
      </c>
      <c r="E46" s="21" t="s">
        <v>148</v>
      </c>
      <c r="F46" s="16">
        <v>658</v>
      </c>
      <c r="G46" s="15">
        <v>14</v>
      </c>
      <c r="H46" s="15">
        <v>0.13125000000000001</v>
      </c>
      <c r="I46" s="15">
        <v>1</v>
      </c>
      <c r="J46" s="19">
        <f t="shared" si="3"/>
        <v>1.8375000000000001</v>
      </c>
    </row>
    <row r="47" spans="1:18" ht="15" customHeight="1" x14ac:dyDescent="0.3">
      <c r="A47" s="117"/>
      <c r="B47" s="16">
        <v>4</v>
      </c>
      <c r="C47" s="14" t="s">
        <v>226</v>
      </c>
      <c r="D47" s="14" t="s">
        <v>244</v>
      </c>
      <c r="E47" s="21" t="s">
        <v>148</v>
      </c>
      <c r="F47" s="16">
        <v>636</v>
      </c>
      <c r="G47" s="15">
        <v>12</v>
      </c>
      <c r="H47" s="15">
        <v>0.13125000000000001</v>
      </c>
      <c r="I47" s="15">
        <v>1</v>
      </c>
      <c r="J47" s="19">
        <f t="shared" si="3"/>
        <v>1.5750000000000002</v>
      </c>
    </row>
    <row r="48" spans="1:18" ht="15" customHeight="1" x14ac:dyDescent="0.3">
      <c r="A48" s="117"/>
      <c r="B48" s="16">
        <v>5</v>
      </c>
      <c r="C48" s="14" t="s">
        <v>75</v>
      </c>
      <c r="D48" s="14" t="s">
        <v>34</v>
      </c>
      <c r="E48" s="21" t="s">
        <v>148</v>
      </c>
      <c r="F48" s="16">
        <v>655</v>
      </c>
      <c r="G48" s="15">
        <v>10</v>
      </c>
      <c r="H48" s="15">
        <v>0.13125000000000001</v>
      </c>
      <c r="I48" s="15">
        <v>1</v>
      </c>
      <c r="J48" s="19">
        <f t="shared" si="3"/>
        <v>1.3125</v>
      </c>
    </row>
    <row r="49" spans="1:10" ht="15" customHeight="1" x14ac:dyDescent="0.3">
      <c r="A49" s="117"/>
      <c r="B49" s="16">
        <v>6</v>
      </c>
      <c r="C49" s="14" t="s">
        <v>219</v>
      </c>
      <c r="D49" s="14" t="s">
        <v>225</v>
      </c>
      <c r="E49" s="21" t="s">
        <v>185</v>
      </c>
      <c r="F49" s="16">
        <v>582</v>
      </c>
      <c r="G49" s="15">
        <v>9.5</v>
      </c>
      <c r="H49" s="15">
        <v>0.13125000000000001</v>
      </c>
      <c r="I49" s="15">
        <v>1</v>
      </c>
      <c r="J49" s="19">
        <f t="shared" si="3"/>
        <v>1.246875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/>
      <c r="J50" s="64">
        <f t="shared" ref="J50:J53" si="4">G50*H50*I50</f>
        <v>0</v>
      </c>
    </row>
    <row r="51" spans="1:10" ht="15" customHeight="1" x14ac:dyDescent="0.3">
      <c r="A51" s="117"/>
      <c r="B51" s="16">
        <v>8</v>
      </c>
      <c r="C51" s="61"/>
      <c r="D51" s="61"/>
      <c r="E51" s="62" t="s">
        <v>148</v>
      </c>
      <c r="F51" s="17"/>
      <c r="G51" s="63"/>
      <c r="H51" s="63"/>
      <c r="I51" s="63"/>
      <c r="J51" s="64">
        <f t="shared" si="4"/>
        <v>0</v>
      </c>
    </row>
    <row r="52" spans="1:10" ht="15" customHeight="1" x14ac:dyDescent="0.3">
      <c r="A52" s="117"/>
      <c r="B52" s="16">
        <v>9</v>
      </c>
      <c r="C52" s="61"/>
      <c r="D52" s="61"/>
      <c r="E52" s="62" t="s">
        <v>148</v>
      </c>
      <c r="F52" s="17"/>
      <c r="G52" s="63"/>
      <c r="H52" s="63"/>
      <c r="I52" s="63"/>
      <c r="J52" s="64">
        <f t="shared" si="4"/>
        <v>0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/>
      <c r="J53" s="64">
        <f t="shared" si="4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14" t="s">
        <v>220</v>
      </c>
      <c r="D55" s="14" t="s">
        <v>225</v>
      </c>
      <c r="E55" s="21" t="s">
        <v>185</v>
      </c>
      <c r="F55" s="16">
        <v>554</v>
      </c>
      <c r="G55" s="15">
        <v>20</v>
      </c>
      <c r="H55" s="15">
        <v>8.7499999999999994E-2</v>
      </c>
      <c r="I55" s="15">
        <v>1</v>
      </c>
      <c r="J55" s="19">
        <f>G55*H55*I55</f>
        <v>1.75</v>
      </c>
    </row>
    <row r="56" spans="1:10" ht="15" customHeight="1" x14ac:dyDescent="0.3">
      <c r="A56" s="118"/>
      <c r="B56" s="17">
        <v>2</v>
      </c>
      <c r="C56" s="61"/>
      <c r="D56" s="61"/>
      <c r="E56" s="62" t="s">
        <v>185</v>
      </c>
      <c r="F56" s="17"/>
      <c r="G56" s="63"/>
      <c r="H56" s="63"/>
      <c r="I56" s="63"/>
      <c r="J56" s="64">
        <f>G56*H56*I56</f>
        <v>0</v>
      </c>
    </row>
    <row r="57" spans="1:10" x14ac:dyDescent="0.3">
      <c r="A57" s="118"/>
      <c r="B57" s="18">
        <v>3</v>
      </c>
      <c r="C57" s="61"/>
      <c r="D57" s="61"/>
      <c r="E57" s="62" t="s">
        <v>185</v>
      </c>
      <c r="F57" s="17"/>
      <c r="G57" s="63"/>
      <c r="H57" s="63"/>
      <c r="I57" s="63"/>
      <c r="J57" s="64">
        <f>G57*H57*I57</f>
        <v>0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/>
      <c r="J58" s="64">
        <f>G58*H58*I58</f>
        <v>0</v>
      </c>
    </row>
    <row r="60" spans="1:10" x14ac:dyDescent="0.3">
      <c r="A60" s="116" t="s">
        <v>252</v>
      </c>
      <c r="B60" s="13">
        <v>1</v>
      </c>
      <c r="C60" s="65"/>
      <c r="D60" s="65"/>
      <c r="E60" s="62" t="s">
        <v>156</v>
      </c>
      <c r="F60" s="17"/>
      <c r="G60" s="63"/>
      <c r="H60" s="63"/>
      <c r="I60" s="63"/>
      <c r="J60" s="64">
        <f>G60*H60*I60</f>
        <v>0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/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/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/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/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/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/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/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14" t="s">
        <v>72</v>
      </c>
      <c r="D70" s="14" t="s">
        <v>225</v>
      </c>
      <c r="E70" s="21" t="s">
        <v>162</v>
      </c>
      <c r="F70" s="16">
        <v>657</v>
      </c>
      <c r="G70" s="15">
        <v>20</v>
      </c>
      <c r="H70" s="21">
        <v>8.7499999999999994E-2</v>
      </c>
      <c r="I70" s="15">
        <v>1</v>
      </c>
      <c r="J70" s="19">
        <f>G70*H70*I70</f>
        <v>1.75</v>
      </c>
    </row>
    <row r="71" spans="1:10" ht="15" customHeight="1" x14ac:dyDescent="0.3">
      <c r="A71" s="116"/>
      <c r="B71" s="17">
        <v>2</v>
      </c>
      <c r="C71" s="14" t="s">
        <v>91</v>
      </c>
      <c r="D71" s="14" t="s">
        <v>74</v>
      </c>
      <c r="E71" s="21" t="s">
        <v>162</v>
      </c>
      <c r="F71" s="16">
        <v>612</v>
      </c>
      <c r="G71" s="15">
        <v>17</v>
      </c>
      <c r="H71" s="21">
        <v>8.7499999999999994E-2</v>
      </c>
      <c r="I71" s="15">
        <v>1</v>
      </c>
      <c r="J71" s="19">
        <f>G71*H71*I71</f>
        <v>1.4874999999999998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/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/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14" t="s">
        <v>218</v>
      </c>
      <c r="D75" s="14" t="s">
        <v>225</v>
      </c>
      <c r="E75" s="21" t="s">
        <v>229</v>
      </c>
      <c r="F75" s="16">
        <v>600</v>
      </c>
      <c r="G75" s="15">
        <v>20</v>
      </c>
      <c r="H75" s="21">
        <v>8.7499999999999994E-2</v>
      </c>
      <c r="I75" s="15">
        <v>1</v>
      </c>
      <c r="J75" s="19">
        <f>G75*H75*I75</f>
        <v>1.75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/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/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/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61"/>
      <c r="D80" s="61"/>
      <c r="E80" s="62" t="s">
        <v>153</v>
      </c>
      <c r="F80" s="17"/>
      <c r="G80" s="63"/>
      <c r="H80" s="63"/>
      <c r="I80" s="63"/>
      <c r="J80" s="64">
        <f>G80*H80*I80</f>
        <v>0</v>
      </c>
    </row>
    <row r="81" spans="1:10" x14ac:dyDescent="0.3">
      <c r="A81" s="115"/>
      <c r="B81" s="17">
        <v>2</v>
      </c>
      <c r="C81" s="61"/>
      <c r="D81" s="61"/>
      <c r="E81" s="62" t="s">
        <v>153</v>
      </c>
      <c r="F81" s="17"/>
      <c r="G81" s="63"/>
      <c r="H81" s="63"/>
      <c r="I81" s="63"/>
      <c r="J81" s="64">
        <f>G81*H81*I81</f>
        <v>0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/>
      <c r="J82" s="64">
        <f>G82*H82*I82</f>
        <v>0</v>
      </c>
    </row>
    <row r="83" spans="1:10" x14ac:dyDescent="0.3">
      <c r="A83" s="115"/>
      <c r="B83" s="16"/>
      <c r="C83" s="61"/>
      <c r="D83" s="61"/>
      <c r="E83" s="62" t="s">
        <v>153</v>
      </c>
      <c r="F83" s="17"/>
      <c r="G83" s="63"/>
      <c r="H83" s="63"/>
      <c r="I83" s="63"/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/>
      <c r="J85" s="64">
        <f>G85*H85*I85</f>
        <v>0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/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/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/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14" t="s">
        <v>236</v>
      </c>
      <c r="D90" s="14" t="s">
        <v>37</v>
      </c>
      <c r="E90" s="21" t="s">
        <v>209</v>
      </c>
      <c r="F90" s="16">
        <v>563</v>
      </c>
      <c r="G90" s="15">
        <v>20</v>
      </c>
      <c r="H90" s="15">
        <v>8.7499999999999994E-2</v>
      </c>
      <c r="I90" s="15">
        <v>1</v>
      </c>
      <c r="J90" s="19">
        <f>G90*H90*I90</f>
        <v>1.75</v>
      </c>
    </row>
    <row r="91" spans="1:10" x14ac:dyDescent="0.3">
      <c r="A91" s="116"/>
      <c r="B91" s="17">
        <v>2</v>
      </c>
      <c r="C91" s="14" t="s">
        <v>237</v>
      </c>
      <c r="D91" s="14" t="s">
        <v>238</v>
      </c>
      <c r="E91" s="21" t="s">
        <v>209</v>
      </c>
      <c r="F91" s="16">
        <v>527</v>
      </c>
      <c r="G91" s="15">
        <v>17</v>
      </c>
      <c r="H91" s="15">
        <v>8.7499999999999994E-2</v>
      </c>
      <c r="I91" s="15">
        <v>1</v>
      </c>
      <c r="J91" s="19">
        <f>G91*H91*I91</f>
        <v>1.4874999999999998</v>
      </c>
    </row>
    <row r="92" spans="1:10" x14ac:dyDescent="0.3">
      <c r="A92" s="116"/>
      <c r="B92" s="18">
        <v>3</v>
      </c>
      <c r="C92" s="14" t="s">
        <v>239</v>
      </c>
      <c r="D92" s="14" t="s">
        <v>74</v>
      </c>
      <c r="E92" s="21" t="s">
        <v>209</v>
      </c>
      <c r="F92" s="16">
        <v>429</v>
      </c>
      <c r="G92" s="15">
        <v>14</v>
      </c>
      <c r="H92" s="15">
        <v>8.7499999999999994E-2</v>
      </c>
      <c r="I92" s="15">
        <v>1</v>
      </c>
      <c r="J92" s="19">
        <f>G92*H92*I92</f>
        <v>1.2249999999999999</v>
      </c>
    </row>
    <row r="94" spans="1:10" x14ac:dyDescent="0.3">
      <c r="A94" s="116" t="s">
        <v>241</v>
      </c>
      <c r="B94" s="13">
        <v>1</v>
      </c>
      <c r="C94" s="60" t="s">
        <v>242</v>
      </c>
      <c r="D94" s="14" t="s">
        <v>238</v>
      </c>
      <c r="E94" s="21" t="s">
        <v>240</v>
      </c>
      <c r="F94" s="16">
        <v>568</v>
      </c>
      <c r="G94" s="15">
        <v>20</v>
      </c>
      <c r="H94" s="15">
        <v>8.7499999999999994E-2</v>
      </c>
      <c r="I94" s="15">
        <v>1</v>
      </c>
      <c r="J94" s="19">
        <f>G94*H94*I94</f>
        <v>1.75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/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/>
      <c r="J96" s="64">
        <f>G96*H96*I96</f>
        <v>0</v>
      </c>
    </row>
  </sheetData>
  <mergeCells count="16">
    <mergeCell ref="A40:A42"/>
    <mergeCell ref="A3:A14"/>
    <mergeCell ref="A16:A19"/>
    <mergeCell ref="A21:A26"/>
    <mergeCell ref="A28:A31"/>
    <mergeCell ref="A33:A38"/>
    <mergeCell ref="A80:A83"/>
    <mergeCell ref="A85:A88"/>
    <mergeCell ref="A90:A92"/>
    <mergeCell ref="A94:A96"/>
    <mergeCell ref="A44:A53"/>
    <mergeCell ref="A55:A58"/>
    <mergeCell ref="A60:A63"/>
    <mergeCell ref="A65:A68"/>
    <mergeCell ref="A70:A73"/>
    <mergeCell ref="A75:A78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R96"/>
  <sheetViews>
    <sheetView workbookViewId="0">
      <selection activeCell="K103" sqref="K103"/>
    </sheetView>
  </sheetViews>
  <sheetFormatPr defaultRowHeight="14.4" x14ac:dyDescent="0.3"/>
  <cols>
    <col min="3" max="3" width="20.33203125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111</v>
      </c>
      <c r="B3" s="13">
        <v>1</v>
      </c>
      <c r="C3" s="14" t="s">
        <v>194</v>
      </c>
      <c r="D3" s="14" t="s">
        <v>138</v>
      </c>
      <c r="E3" s="21" t="s">
        <v>149</v>
      </c>
      <c r="F3" s="16">
        <v>538</v>
      </c>
      <c r="G3" s="15">
        <v>20</v>
      </c>
      <c r="H3" s="21">
        <v>0.13125000000000001</v>
      </c>
      <c r="I3" s="15">
        <v>1</v>
      </c>
      <c r="J3" s="19">
        <f>G3*H3*I3</f>
        <v>2.625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14" t="s">
        <v>232</v>
      </c>
      <c r="D4" s="14" t="s">
        <v>138</v>
      </c>
      <c r="E4" s="21" t="s">
        <v>149</v>
      </c>
      <c r="F4" s="16">
        <v>539</v>
      </c>
      <c r="G4" s="15">
        <v>17</v>
      </c>
      <c r="H4" s="21">
        <v>0.13125000000000001</v>
      </c>
      <c r="I4" s="15">
        <v>1</v>
      </c>
      <c r="J4" s="19">
        <f>G4*H4*I4</f>
        <v>2.2312500000000002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5">
      <c r="A5" s="117"/>
      <c r="B5" s="18">
        <v>3</v>
      </c>
      <c r="C5" s="44" t="s">
        <v>145</v>
      </c>
      <c r="D5" s="45" t="s">
        <v>31</v>
      </c>
      <c r="E5" s="21" t="s">
        <v>150</v>
      </c>
      <c r="F5" s="16">
        <v>521</v>
      </c>
      <c r="G5" s="15">
        <v>14</v>
      </c>
      <c r="H5" s="21">
        <v>0.13125000000000001</v>
      </c>
      <c r="I5" s="15">
        <v>1</v>
      </c>
      <c r="J5" s="19">
        <f>G5*H5*I5</f>
        <v>1.8375000000000001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5">
      <c r="A6" s="117"/>
      <c r="B6" s="16">
        <v>4</v>
      </c>
      <c r="C6" s="44" t="s">
        <v>43</v>
      </c>
      <c r="D6" s="45" t="s">
        <v>44</v>
      </c>
      <c r="E6" s="21" t="s">
        <v>149</v>
      </c>
      <c r="F6" s="16">
        <v>531</v>
      </c>
      <c r="G6" s="15">
        <v>12</v>
      </c>
      <c r="H6" s="21">
        <v>0.13125000000000001</v>
      </c>
      <c r="I6" s="15">
        <v>1</v>
      </c>
      <c r="J6" s="19">
        <f>G6*H6*I6</f>
        <v>1.5750000000000002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14" t="s">
        <v>63</v>
      </c>
      <c r="D7" s="14" t="s">
        <v>233</v>
      </c>
      <c r="E7" s="21" t="s">
        <v>149</v>
      </c>
      <c r="F7" s="16">
        <v>463</v>
      </c>
      <c r="G7" s="15">
        <v>10</v>
      </c>
      <c r="H7" s="21">
        <v>0.13125000000000001</v>
      </c>
      <c r="I7" s="15">
        <v>1</v>
      </c>
      <c r="J7" s="19">
        <f>G7*H7*I7</f>
        <v>1.3125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5</v>
      </c>
      <c r="C8" s="61"/>
      <c r="D8" s="61"/>
      <c r="E8" s="62" t="s">
        <v>149</v>
      </c>
      <c r="F8" s="17"/>
      <c r="G8" s="63"/>
      <c r="H8" s="63"/>
      <c r="I8" s="63"/>
      <c r="J8" s="64">
        <f t="shared" ref="J8:J14" si="0">G8*H8*I8</f>
        <v>0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61"/>
      <c r="D9" s="61"/>
      <c r="E9" s="62" t="s">
        <v>149</v>
      </c>
      <c r="F9" s="17"/>
      <c r="G9" s="63"/>
      <c r="H9" s="63"/>
      <c r="I9" s="63"/>
      <c r="J9" s="64">
        <f t="shared" si="0"/>
        <v>0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8</v>
      </c>
      <c r="C10" s="61"/>
      <c r="D10" s="61"/>
      <c r="E10" s="62" t="s">
        <v>149</v>
      </c>
      <c r="F10" s="17"/>
      <c r="G10" s="63"/>
      <c r="H10" s="63"/>
      <c r="I10" s="63"/>
      <c r="J10" s="64">
        <f t="shared" si="0"/>
        <v>0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61"/>
      <c r="D11" s="61"/>
      <c r="E11" s="62" t="s">
        <v>149</v>
      </c>
      <c r="F11" s="17"/>
      <c r="G11" s="63"/>
      <c r="H11" s="63"/>
      <c r="I11" s="63"/>
      <c r="J11" s="64">
        <f t="shared" si="0"/>
        <v>0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10</v>
      </c>
      <c r="C12" s="61"/>
      <c r="D12" s="61"/>
      <c r="E12" s="62" t="s">
        <v>149</v>
      </c>
      <c r="F12" s="17"/>
      <c r="G12" s="63"/>
      <c r="H12" s="63"/>
      <c r="I12" s="63"/>
      <c r="J12" s="64">
        <f t="shared" si="0"/>
        <v>0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11</v>
      </c>
      <c r="C13" s="61"/>
      <c r="D13" s="61"/>
      <c r="E13" s="62" t="s">
        <v>149</v>
      </c>
      <c r="F13" s="17"/>
      <c r="G13" s="63"/>
      <c r="H13" s="63"/>
      <c r="I13" s="63"/>
      <c r="J13" s="64">
        <f t="shared" si="0"/>
        <v>0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12</v>
      </c>
      <c r="C14" s="61"/>
      <c r="D14" s="61"/>
      <c r="E14" s="62" t="s">
        <v>149</v>
      </c>
      <c r="F14" s="17"/>
      <c r="G14" s="63"/>
      <c r="H14" s="63"/>
      <c r="I14" s="63"/>
      <c r="J14" s="64">
        <f t="shared" si="0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7" t="s">
        <v>117</v>
      </c>
      <c r="B16" s="13">
        <v>1</v>
      </c>
      <c r="C16" s="61"/>
      <c r="D16" s="61"/>
      <c r="E16" s="62" t="s">
        <v>150</v>
      </c>
      <c r="F16" s="17"/>
      <c r="G16" s="63"/>
      <c r="H16" s="63"/>
      <c r="I16" s="63"/>
      <c r="J16" s="64">
        <f>G16*H16*I16</f>
        <v>0</v>
      </c>
      <c r="M16" s="7"/>
      <c r="N16" s="8"/>
    </row>
    <row r="17" spans="1:18" ht="15" customHeight="1" x14ac:dyDescent="0.3">
      <c r="A17" s="117"/>
      <c r="B17" s="17">
        <v>2</v>
      </c>
      <c r="C17" s="61"/>
      <c r="D17" s="61"/>
      <c r="E17" s="62" t="s">
        <v>150</v>
      </c>
      <c r="F17" s="17"/>
      <c r="G17" s="63"/>
      <c r="H17" s="63"/>
      <c r="I17" s="63"/>
      <c r="J17" s="64">
        <f>G17*H17*I17</f>
        <v>0</v>
      </c>
      <c r="M17" s="7"/>
      <c r="N17" s="8"/>
    </row>
    <row r="18" spans="1:18" ht="15" customHeight="1" x14ac:dyDescent="0.3">
      <c r="A18" s="117"/>
      <c r="B18" s="18">
        <v>3</v>
      </c>
      <c r="C18" s="61"/>
      <c r="D18" s="61"/>
      <c r="E18" s="62" t="s">
        <v>150</v>
      </c>
      <c r="F18" s="17"/>
      <c r="G18" s="63"/>
      <c r="H18" s="63"/>
      <c r="I18" s="63"/>
      <c r="J18" s="64">
        <f>G18*H18*I18</f>
        <v>0</v>
      </c>
      <c r="M18" s="7"/>
      <c r="N18" s="8"/>
    </row>
    <row r="19" spans="1:18" ht="15" customHeight="1" x14ac:dyDescent="0.3">
      <c r="A19" s="117"/>
      <c r="B19" s="16">
        <v>4</v>
      </c>
      <c r="C19" s="61"/>
      <c r="D19" s="61"/>
      <c r="E19" s="62" t="s">
        <v>150</v>
      </c>
      <c r="F19" s="17"/>
      <c r="G19" s="63"/>
      <c r="H19" s="63"/>
      <c r="I19" s="63"/>
      <c r="J19" s="64">
        <f>G19*H19*I19</f>
        <v>0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J20" s="24"/>
      <c r="M20" s="7"/>
      <c r="N20" s="8"/>
    </row>
    <row r="21" spans="1:18" ht="15" customHeight="1" x14ac:dyDescent="0.3">
      <c r="A21" s="117" t="s">
        <v>197</v>
      </c>
      <c r="B21" s="13">
        <v>1</v>
      </c>
      <c r="C21" s="61"/>
      <c r="D21" s="61"/>
      <c r="E21" s="62" t="s">
        <v>157</v>
      </c>
      <c r="F21" s="17"/>
      <c r="G21" s="63"/>
      <c r="H21" s="63"/>
      <c r="I21" s="63"/>
      <c r="J21" s="64">
        <f t="shared" ref="J21:J26" si="1">G21*H21*I21</f>
        <v>0</v>
      </c>
      <c r="M21" s="7"/>
      <c r="N21" s="8"/>
    </row>
    <row r="22" spans="1:18" ht="15" customHeight="1" x14ac:dyDescent="0.3">
      <c r="A22" s="117"/>
      <c r="B22" s="17">
        <v>2</v>
      </c>
      <c r="C22" s="61"/>
      <c r="D22" s="61"/>
      <c r="E22" s="62" t="s">
        <v>157</v>
      </c>
      <c r="F22" s="17"/>
      <c r="G22" s="63"/>
      <c r="H22" s="63"/>
      <c r="I22" s="63"/>
      <c r="J22" s="64">
        <f t="shared" si="1"/>
        <v>0</v>
      </c>
      <c r="M22" s="7"/>
      <c r="N22" s="8"/>
    </row>
    <row r="23" spans="1:18" ht="15" customHeight="1" x14ac:dyDescent="0.3">
      <c r="A23" s="117"/>
      <c r="B23" s="18">
        <v>3</v>
      </c>
      <c r="C23" s="61"/>
      <c r="D23" s="61"/>
      <c r="E23" s="62" t="s">
        <v>157</v>
      </c>
      <c r="F23" s="17"/>
      <c r="G23" s="63"/>
      <c r="H23" s="63"/>
      <c r="I23" s="63"/>
      <c r="J23" s="64">
        <f t="shared" si="1"/>
        <v>0</v>
      </c>
      <c r="M23" s="7"/>
      <c r="N23" s="8"/>
    </row>
    <row r="24" spans="1:18" ht="15" customHeight="1" x14ac:dyDescent="0.3">
      <c r="A24" s="117"/>
      <c r="B24" s="16">
        <v>4</v>
      </c>
      <c r="C24" s="61"/>
      <c r="D24" s="61"/>
      <c r="E24" s="62" t="s">
        <v>157</v>
      </c>
      <c r="F24" s="17"/>
      <c r="G24" s="63"/>
      <c r="H24" s="63"/>
      <c r="I24" s="63"/>
      <c r="J24" s="64">
        <f t="shared" si="1"/>
        <v>0</v>
      </c>
      <c r="M24" s="7"/>
      <c r="N24" s="8"/>
    </row>
    <row r="25" spans="1:18" ht="15" customHeight="1" x14ac:dyDescent="0.3">
      <c r="A25" s="117"/>
      <c r="B25" s="16">
        <v>5</v>
      </c>
      <c r="C25" s="61"/>
      <c r="D25" s="61"/>
      <c r="E25" s="62" t="s">
        <v>157</v>
      </c>
      <c r="F25" s="17"/>
      <c r="G25" s="63"/>
      <c r="H25" s="63"/>
      <c r="I25" s="63"/>
      <c r="J25" s="64">
        <f t="shared" si="1"/>
        <v>0</v>
      </c>
      <c r="M25" s="7"/>
      <c r="N25" s="8"/>
    </row>
    <row r="26" spans="1:18" ht="15" customHeight="1" x14ac:dyDescent="0.3">
      <c r="A26" s="117"/>
      <c r="B26" s="16">
        <v>6</v>
      </c>
      <c r="C26" s="61"/>
      <c r="D26" s="61"/>
      <c r="E26" s="62" t="s">
        <v>157</v>
      </c>
      <c r="F26" s="17"/>
      <c r="G26" s="63"/>
      <c r="H26" s="63"/>
      <c r="I26" s="63"/>
      <c r="J26" s="64">
        <f t="shared" si="1"/>
        <v>0</v>
      </c>
      <c r="M26" s="7"/>
      <c r="N26" s="8"/>
    </row>
    <row r="27" spans="1:18" ht="15" customHeight="1" x14ac:dyDescent="0.3"/>
    <row r="28" spans="1:18" ht="15" customHeight="1" x14ac:dyDescent="0.3">
      <c r="A28" s="116" t="s">
        <v>251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/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/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/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/>
      <c r="C31" s="61"/>
      <c r="D31" s="61"/>
      <c r="E31" s="62" t="s">
        <v>155</v>
      </c>
      <c r="F31" s="17"/>
      <c r="G31" s="63"/>
      <c r="H31" s="63"/>
      <c r="I31" s="63"/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46" t="s">
        <v>76</v>
      </c>
      <c r="D33" s="46" t="s">
        <v>74</v>
      </c>
      <c r="E33" s="21" t="s">
        <v>158</v>
      </c>
      <c r="F33" s="21">
        <v>603</v>
      </c>
      <c r="G33" s="15">
        <v>20</v>
      </c>
      <c r="H33" s="21">
        <v>8.7499999999999994E-2</v>
      </c>
      <c r="I33" s="15">
        <v>1</v>
      </c>
      <c r="J33" s="19">
        <f t="shared" ref="J33:J38" si="2">G33*H33*I33</f>
        <v>1.75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14" t="s">
        <v>234</v>
      </c>
      <c r="D34" s="14" t="s">
        <v>235</v>
      </c>
      <c r="E34" s="21" t="s">
        <v>158</v>
      </c>
      <c r="F34" s="21">
        <v>402</v>
      </c>
      <c r="G34" s="15">
        <v>17</v>
      </c>
      <c r="H34" s="21">
        <v>8.7499999999999994E-2</v>
      </c>
      <c r="I34" s="15">
        <v>1</v>
      </c>
      <c r="J34" s="19">
        <f t="shared" si="2"/>
        <v>1.4874999999999998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61"/>
      <c r="D35" s="61"/>
      <c r="E35" s="62" t="s">
        <v>158</v>
      </c>
      <c r="F35" s="17"/>
      <c r="G35" s="63"/>
      <c r="H35" s="63"/>
      <c r="I35" s="63"/>
      <c r="J35" s="64">
        <f t="shared" si="2"/>
        <v>0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61"/>
      <c r="D36" s="61"/>
      <c r="E36" s="62" t="s">
        <v>158</v>
      </c>
      <c r="F36" s="17"/>
      <c r="G36" s="63"/>
      <c r="H36" s="63"/>
      <c r="I36" s="63"/>
      <c r="J36" s="64">
        <f t="shared" si="2"/>
        <v>0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61"/>
      <c r="D37" s="61"/>
      <c r="E37" s="62" t="s">
        <v>158</v>
      </c>
      <c r="F37" s="17"/>
      <c r="G37" s="63"/>
      <c r="H37" s="63"/>
      <c r="I37" s="63"/>
      <c r="J37" s="64">
        <f t="shared" si="2"/>
        <v>0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61"/>
      <c r="D38" s="61"/>
      <c r="E38" s="62" t="s">
        <v>158</v>
      </c>
      <c r="F38" s="17"/>
      <c r="G38" s="63"/>
      <c r="H38" s="63"/>
      <c r="I38" s="63"/>
      <c r="J38" s="64">
        <f t="shared" si="2"/>
        <v>0</v>
      </c>
      <c r="M38" s="5"/>
      <c r="N38" s="5"/>
      <c r="O38" s="5"/>
      <c r="P38" s="56"/>
      <c r="Q38" s="58"/>
      <c r="R38" s="57"/>
    </row>
    <row r="39" spans="1:18" ht="15" customHeight="1" x14ac:dyDescent="0.3">
      <c r="A39" s="55"/>
      <c r="B39" s="22"/>
      <c r="C39" s="23"/>
      <c r="D39" s="23"/>
      <c r="E39" s="8"/>
      <c r="F39" s="22"/>
      <c r="J39" s="24"/>
      <c r="M39" s="5"/>
      <c r="N39" s="5"/>
      <c r="O39" s="5"/>
      <c r="P39" s="56"/>
      <c r="Q39" s="58"/>
      <c r="R39" s="57"/>
    </row>
    <row r="40" spans="1:18" ht="15" customHeight="1" x14ac:dyDescent="0.3">
      <c r="A40" s="116" t="s">
        <v>256</v>
      </c>
      <c r="B40" s="13">
        <v>1</v>
      </c>
      <c r="C40" s="61"/>
      <c r="D40" s="61"/>
      <c r="E40" s="62" t="s">
        <v>151</v>
      </c>
      <c r="F40" s="17"/>
      <c r="G40" s="63"/>
      <c r="H40" s="63"/>
      <c r="I40" s="63"/>
      <c r="J40" s="64">
        <f>G40*H40*I40</f>
        <v>0</v>
      </c>
      <c r="M40" s="5"/>
      <c r="N40" s="5"/>
      <c r="O40" s="5"/>
      <c r="P40" s="56"/>
      <c r="Q40" s="58"/>
      <c r="R40" s="57"/>
    </row>
    <row r="41" spans="1:18" ht="15" customHeight="1" x14ac:dyDescent="0.3">
      <c r="A41" s="116"/>
      <c r="B41" s="17">
        <v>2</v>
      </c>
      <c r="C41" s="61"/>
      <c r="D41" s="61"/>
      <c r="E41" s="62" t="s">
        <v>151</v>
      </c>
      <c r="F41" s="17"/>
      <c r="G41" s="63"/>
      <c r="H41" s="63"/>
      <c r="I41" s="63"/>
      <c r="J41" s="64">
        <f>G41*H41*I41</f>
        <v>0</v>
      </c>
      <c r="M41" s="5"/>
      <c r="N41" s="5"/>
      <c r="O41" s="5"/>
      <c r="P41" s="56"/>
      <c r="Q41" s="58"/>
      <c r="R41" s="57"/>
    </row>
    <row r="42" spans="1:18" ht="15" customHeight="1" x14ac:dyDescent="0.3">
      <c r="A42" s="116"/>
      <c r="B42" s="18">
        <v>3</v>
      </c>
      <c r="C42" s="61"/>
      <c r="D42" s="61"/>
      <c r="E42" s="62" t="s">
        <v>151</v>
      </c>
      <c r="F42" s="17"/>
      <c r="G42" s="63"/>
      <c r="H42" s="63"/>
      <c r="I42" s="63"/>
      <c r="J42" s="64">
        <f>G42*H42*I42</f>
        <v>0</v>
      </c>
      <c r="M42" s="5"/>
      <c r="N42" s="5"/>
      <c r="O42" s="5"/>
      <c r="P42" s="56"/>
      <c r="Q42" s="58"/>
      <c r="R42" s="57"/>
    </row>
    <row r="43" spans="1:18" ht="15" customHeight="1" x14ac:dyDescent="0.3">
      <c r="M43" s="5"/>
      <c r="N43" s="5"/>
      <c r="O43" s="5"/>
      <c r="P43" s="56"/>
      <c r="Q43" s="58"/>
      <c r="R43" s="57"/>
    </row>
    <row r="44" spans="1:18" ht="15" customHeight="1" x14ac:dyDescent="0.3">
      <c r="A44" s="117" t="s">
        <v>119</v>
      </c>
      <c r="B44" s="13">
        <v>1</v>
      </c>
      <c r="C44" s="14" t="s">
        <v>165</v>
      </c>
      <c r="D44" s="14" t="s">
        <v>166</v>
      </c>
      <c r="E44" s="21" t="s">
        <v>148</v>
      </c>
      <c r="F44" s="16">
        <v>682</v>
      </c>
      <c r="G44" s="15">
        <v>20</v>
      </c>
      <c r="H44" s="21">
        <v>0.13125000000000001</v>
      </c>
      <c r="I44" s="15">
        <v>1</v>
      </c>
      <c r="J44" s="19">
        <f t="shared" ref="J44:J49" si="3">G44*H44*I44</f>
        <v>2.625</v>
      </c>
      <c r="M44" s="5"/>
      <c r="N44" s="5"/>
      <c r="O44" s="5"/>
      <c r="P44" s="56"/>
      <c r="Q44" s="58"/>
      <c r="R44" s="57"/>
    </row>
    <row r="45" spans="1:18" ht="15" customHeight="1" x14ac:dyDescent="0.3">
      <c r="A45" s="117"/>
      <c r="B45" s="17">
        <v>2</v>
      </c>
      <c r="C45" s="14" t="s">
        <v>81</v>
      </c>
      <c r="D45" s="14" t="s">
        <v>223</v>
      </c>
      <c r="E45" s="21" t="s">
        <v>156</v>
      </c>
      <c r="F45" s="16">
        <v>667</v>
      </c>
      <c r="G45" s="15">
        <v>17</v>
      </c>
      <c r="H45" s="21">
        <v>0.13125000000000001</v>
      </c>
      <c r="I45" s="15">
        <v>1</v>
      </c>
      <c r="J45" s="19">
        <f t="shared" si="3"/>
        <v>2.2312500000000002</v>
      </c>
    </row>
    <row r="46" spans="1:18" ht="15" customHeight="1" x14ac:dyDescent="0.3">
      <c r="A46" s="117"/>
      <c r="B46" s="18">
        <v>3</v>
      </c>
      <c r="C46" s="14" t="s">
        <v>75</v>
      </c>
      <c r="D46" s="14" t="s">
        <v>34</v>
      </c>
      <c r="E46" s="21" t="s">
        <v>148</v>
      </c>
      <c r="F46" s="16">
        <v>629</v>
      </c>
      <c r="G46" s="15">
        <v>14</v>
      </c>
      <c r="H46" s="21">
        <v>0.13125000000000001</v>
      </c>
      <c r="I46" s="15">
        <v>1</v>
      </c>
      <c r="J46" s="19">
        <f t="shared" si="3"/>
        <v>1.8375000000000001</v>
      </c>
    </row>
    <row r="47" spans="1:18" ht="15" customHeight="1" x14ac:dyDescent="0.3">
      <c r="A47" s="117"/>
      <c r="B47" s="16">
        <v>4</v>
      </c>
      <c r="C47" s="14" t="s">
        <v>224</v>
      </c>
      <c r="D47" s="14" t="s">
        <v>225</v>
      </c>
      <c r="E47" s="21" t="s">
        <v>148</v>
      </c>
      <c r="F47" s="16">
        <v>601</v>
      </c>
      <c r="G47" s="15">
        <v>12</v>
      </c>
      <c r="H47" s="21">
        <v>0.13125000000000001</v>
      </c>
      <c r="I47" s="15">
        <v>1</v>
      </c>
      <c r="J47" s="19">
        <f t="shared" si="3"/>
        <v>1.5750000000000002</v>
      </c>
    </row>
    <row r="48" spans="1:18" ht="15" customHeight="1" x14ac:dyDescent="0.3">
      <c r="A48" s="117"/>
      <c r="B48" s="16">
        <v>5</v>
      </c>
      <c r="C48" s="14" t="s">
        <v>219</v>
      </c>
      <c r="D48" s="14" t="s">
        <v>225</v>
      </c>
      <c r="E48" s="21" t="s">
        <v>185</v>
      </c>
      <c r="F48" s="16">
        <v>576</v>
      </c>
      <c r="G48" s="15">
        <v>10</v>
      </c>
      <c r="H48" s="21">
        <v>0.13125000000000001</v>
      </c>
      <c r="I48" s="15">
        <v>1</v>
      </c>
      <c r="J48" s="19">
        <f t="shared" si="3"/>
        <v>1.3125</v>
      </c>
    </row>
    <row r="49" spans="1:10" ht="15" customHeight="1" x14ac:dyDescent="0.3">
      <c r="A49" s="117"/>
      <c r="B49" s="16">
        <v>6</v>
      </c>
      <c r="C49" s="14" t="s">
        <v>226</v>
      </c>
      <c r="D49" s="14" t="s">
        <v>214</v>
      </c>
      <c r="E49" s="21" t="s">
        <v>148</v>
      </c>
      <c r="F49" s="16">
        <v>555</v>
      </c>
      <c r="G49" s="15">
        <v>9.5</v>
      </c>
      <c r="H49" s="21">
        <v>0.13125000000000001</v>
      </c>
      <c r="I49" s="15">
        <v>1</v>
      </c>
      <c r="J49" s="19">
        <f t="shared" si="3"/>
        <v>1.246875</v>
      </c>
    </row>
    <row r="50" spans="1:10" ht="15" customHeight="1" x14ac:dyDescent="0.3">
      <c r="A50" s="117"/>
      <c r="B50" s="16">
        <v>7</v>
      </c>
      <c r="C50" s="61"/>
      <c r="D50" s="61"/>
      <c r="E50" s="62" t="s">
        <v>148</v>
      </c>
      <c r="F50" s="17"/>
      <c r="G50" s="63"/>
      <c r="H50" s="63"/>
      <c r="I50" s="63"/>
      <c r="J50" s="64">
        <f t="shared" ref="J50:J53" si="4">G50*H50*I50</f>
        <v>0</v>
      </c>
    </row>
    <row r="51" spans="1:10" ht="15" customHeight="1" x14ac:dyDescent="0.3">
      <c r="A51" s="117"/>
      <c r="B51" s="16">
        <v>8</v>
      </c>
      <c r="C51" s="61"/>
      <c r="D51" s="61"/>
      <c r="E51" s="62" t="s">
        <v>148</v>
      </c>
      <c r="F51" s="17"/>
      <c r="G51" s="63"/>
      <c r="H51" s="63"/>
      <c r="I51" s="63"/>
      <c r="J51" s="64">
        <f t="shared" si="4"/>
        <v>0</v>
      </c>
    </row>
    <row r="52" spans="1:10" ht="15" customHeight="1" x14ac:dyDescent="0.3">
      <c r="A52" s="117"/>
      <c r="B52" s="16">
        <v>9</v>
      </c>
      <c r="C52" s="61"/>
      <c r="D52" s="61"/>
      <c r="E52" s="62" t="s">
        <v>148</v>
      </c>
      <c r="F52" s="17"/>
      <c r="G52" s="63"/>
      <c r="H52" s="63"/>
      <c r="I52" s="63"/>
      <c r="J52" s="64">
        <f t="shared" si="4"/>
        <v>0</v>
      </c>
    </row>
    <row r="53" spans="1:10" ht="15" customHeight="1" x14ac:dyDescent="0.3">
      <c r="A53" s="117"/>
      <c r="B53" s="16">
        <v>10</v>
      </c>
      <c r="C53" s="61"/>
      <c r="D53" s="61"/>
      <c r="E53" s="62" t="s">
        <v>148</v>
      </c>
      <c r="F53" s="17"/>
      <c r="G53" s="63"/>
      <c r="H53" s="63"/>
      <c r="I53" s="63"/>
      <c r="J53" s="64">
        <f t="shared" si="4"/>
        <v>0</v>
      </c>
    </row>
    <row r="54" spans="1:10" ht="15" customHeight="1" x14ac:dyDescent="0.3"/>
    <row r="55" spans="1:10" ht="15" customHeight="1" x14ac:dyDescent="0.3">
      <c r="A55" s="118" t="s">
        <v>186</v>
      </c>
      <c r="B55" s="13">
        <v>1</v>
      </c>
      <c r="C55" s="14" t="s">
        <v>220</v>
      </c>
      <c r="D55" s="14" t="s">
        <v>36</v>
      </c>
      <c r="E55" s="21" t="s">
        <v>185</v>
      </c>
      <c r="F55" s="16">
        <v>527</v>
      </c>
      <c r="G55" s="15">
        <v>20</v>
      </c>
      <c r="H55" s="21">
        <v>8.7499999999999994E-2</v>
      </c>
      <c r="I55" s="15">
        <v>1</v>
      </c>
      <c r="J55" s="19">
        <f>G55*H55*I55</f>
        <v>1.75</v>
      </c>
    </row>
    <row r="56" spans="1:10" ht="15" customHeight="1" x14ac:dyDescent="0.3">
      <c r="A56" s="118"/>
      <c r="B56" s="17">
        <v>2</v>
      </c>
      <c r="C56" s="61"/>
      <c r="D56" s="61"/>
      <c r="E56" s="62" t="s">
        <v>185</v>
      </c>
      <c r="F56" s="17"/>
      <c r="G56" s="63"/>
      <c r="H56" s="63"/>
      <c r="I56" s="63"/>
      <c r="J56" s="64">
        <f>G56*H56*I56</f>
        <v>0</v>
      </c>
    </row>
    <row r="57" spans="1:10" x14ac:dyDescent="0.3">
      <c r="A57" s="118"/>
      <c r="B57" s="18">
        <v>3</v>
      </c>
      <c r="C57" s="61"/>
      <c r="D57" s="61"/>
      <c r="E57" s="62" t="s">
        <v>185</v>
      </c>
      <c r="F57" s="17"/>
      <c r="G57" s="63"/>
      <c r="H57" s="63"/>
      <c r="I57" s="63"/>
      <c r="J57" s="64">
        <f>G57*H57*I57</f>
        <v>0</v>
      </c>
    </row>
    <row r="58" spans="1:10" x14ac:dyDescent="0.3">
      <c r="A58" s="118"/>
      <c r="B58" s="16"/>
      <c r="C58" s="61"/>
      <c r="D58" s="61"/>
      <c r="E58" s="62" t="s">
        <v>185</v>
      </c>
      <c r="F58" s="17"/>
      <c r="G58" s="63"/>
      <c r="H58" s="63"/>
      <c r="I58" s="63"/>
      <c r="J58" s="64">
        <f>G58*H58*I58</f>
        <v>0</v>
      </c>
    </row>
    <row r="60" spans="1:10" x14ac:dyDescent="0.3">
      <c r="A60" s="116" t="s">
        <v>252</v>
      </c>
      <c r="B60" s="13">
        <v>1</v>
      </c>
      <c r="C60" s="65"/>
      <c r="D60" s="65"/>
      <c r="E60" s="62" t="s">
        <v>156</v>
      </c>
      <c r="F60" s="17"/>
      <c r="G60" s="63"/>
      <c r="H60" s="63"/>
      <c r="I60" s="63"/>
      <c r="J60" s="64">
        <f>G60*H60*I60</f>
        <v>0</v>
      </c>
    </row>
    <row r="61" spans="1:10" x14ac:dyDescent="0.3">
      <c r="A61" s="116"/>
      <c r="B61" s="17">
        <v>2</v>
      </c>
      <c r="C61" s="65"/>
      <c r="D61" s="65"/>
      <c r="E61" s="62" t="s">
        <v>156</v>
      </c>
      <c r="F61" s="17"/>
      <c r="G61" s="63"/>
      <c r="H61" s="63"/>
      <c r="I61" s="63"/>
      <c r="J61" s="64">
        <f>G61*H61*I61</f>
        <v>0</v>
      </c>
    </row>
    <row r="62" spans="1:10" ht="15" customHeight="1" x14ac:dyDescent="0.3">
      <c r="A62" s="116"/>
      <c r="B62" s="18">
        <v>3</v>
      </c>
      <c r="C62" s="61"/>
      <c r="D62" s="61"/>
      <c r="E62" s="62" t="s">
        <v>156</v>
      </c>
      <c r="F62" s="17"/>
      <c r="G62" s="63"/>
      <c r="H62" s="63"/>
      <c r="I62" s="63"/>
      <c r="J62" s="64">
        <f>G62*H62*I62</f>
        <v>0</v>
      </c>
    </row>
    <row r="63" spans="1:10" x14ac:dyDescent="0.3">
      <c r="A63" s="116"/>
      <c r="B63" s="16">
        <v>4</v>
      </c>
      <c r="C63" s="61"/>
      <c r="D63" s="61"/>
      <c r="E63" s="62" t="s">
        <v>156</v>
      </c>
      <c r="F63" s="17"/>
      <c r="G63" s="63"/>
      <c r="H63" s="63"/>
      <c r="I63" s="63"/>
      <c r="J63" s="64">
        <f>G63*H63*I63</f>
        <v>0</v>
      </c>
    </row>
    <row r="65" spans="1:10" x14ac:dyDescent="0.3">
      <c r="A65" s="116" t="s">
        <v>253</v>
      </c>
      <c r="B65" s="13">
        <v>1</v>
      </c>
      <c r="C65" s="65"/>
      <c r="D65" s="65"/>
      <c r="E65" s="62" t="s">
        <v>255</v>
      </c>
      <c r="F65" s="17"/>
      <c r="G65" s="63"/>
      <c r="H65" s="63"/>
      <c r="I65" s="63"/>
      <c r="J65" s="64">
        <f>G65*H65*I65</f>
        <v>0</v>
      </c>
    </row>
    <row r="66" spans="1:10" x14ac:dyDescent="0.3">
      <c r="A66" s="116"/>
      <c r="B66" s="17">
        <v>2</v>
      </c>
      <c r="C66" s="65"/>
      <c r="D66" s="65"/>
      <c r="E66" s="62" t="s">
        <v>255</v>
      </c>
      <c r="F66" s="17"/>
      <c r="G66" s="63"/>
      <c r="H66" s="63"/>
      <c r="I66" s="63"/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255</v>
      </c>
      <c r="F67" s="17"/>
      <c r="G67" s="63"/>
      <c r="H67" s="63"/>
      <c r="I67" s="63"/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255</v>
      </c>
      <c r="F68" s="17"/>
      <c r="G68" s="63"/>
      <c r="H68" s="63"/>
      <c r="I68" s="63"/>
      <c r="J68" s="64">
        <f>G68*H68*I68</f>
        <v>0</v>
      </c>
    </row>
    <row r="70" spans="1:10" x14ac:dyDescent="0.3">
      <c r="A70" s="116" t="s">
        <v>228</v>
      </c>
      <c r="B70" s="13">
        <v>1</v>
      </c>
      <c r="C70" s="14" t="s">
        <v>72</v>
      </c>
      <c r="D70" s="14" t="s">
        <v>225</v>
      </c>
      <c r="E70" s="21" t="s">
        <v>162</v>
      </c>
      <c r="F70" s="16">
        <v>654</v>
      </c>
      <c r="G70" s="15">
        <v>20</v>
      </c>
      <c r="H70" s="21">
        <v>8.7499999999999994E-2</v>
      </c>
      <c r="I70" s="15">
        <v>1</v>
      </c>
      <c r="J70" s="19">
        <f>G70*H70*I70</f>
        <v>1.75</v>
      </c>
    </row>
    <row r="71" spans="1:10" ht="15" customHeight="1" x14ac:dyDescent="0.3">
      <c r="A71" s="116"/>
      <c r="B71" s="17">
        <v>2</v>
      </c>
      <c r="C71" s="14" t="s">
        <v>230</v>
      </c>
      <c r="D71" s="14" t="s">
        <v>231</v>
      </c>
      <c r="E71" s="21" t="s">
        <v>162</v>
      </c>
      <c r="F71" s="16">
        <v>478</v>
      </c>
      <c r="G71" s="15">
        <v>17</v>
      </c>
      <c r="H71" s="21">
        <v>8.7499999999999994E-2</v>
      </c>
      <c r="I71" s="15">
        <v>1</v>
      </c>
      <c r="J71" s="19">
        <f>G71*H71*I71</f>
        <v>1.4874999999999998</v>
      </c>
    </row>
    <row r="72" spans="1:10" ht="15" customHeight="1" x14ac:dyDescent="0.3">
      <c r="A72" s="116"/>
      <c r="B72" s="18">
        <v>3</v>
      </c>
      <c r="C72" s="61"/>
      <c r="D72" s="61"/>
      <c r="E72" s="62" t="s">
        <v>162</v>
      </c>
      <c r="F72" s="17"/>
      <c r="G72" s="63"/>
      <c r="H72" s="63"/>
      <c r="I72" s="63"/>
      <c r="J72" s="64">
        <f>G72*H72*I72</f>
        <v>0</v>
      </c>
    </row>
    <row r="73" spans="1:10" ht="15" customHeight="1" x14ac:dyDescent="0.3">
      <c r="A73" s="116"/>
      <c r="B73" s="16">
        <v>4</v>
      </c>
      <c r="C73" s="61"/>
      <c r="D73" s="61"/>
      <c r="E73" s="62" t="s">
        <v>162</v>
      </c>
      <c r="F73" s="17"/>
      <c r="G73" s="63"/>
      <c r="H73" s="63"/>
      <c r="I73" s="63"/>
      <c r="J73" s="64">
        <f>G73*H73*I73</f>
        <v>0</v>
      </c>
    </row>
    <row r="75" spans="1:10" x14ac:dyDescent="0.3">
      <c r="A75" s="116" t="s">
        <v>227</v>
      </c>
      <c r="B75" s="13">
        <v>1</v>
      </c>
      <c r="C75" s="14" t="s">
        <v>218</v>
      </c>
      <c r="D75" s="14" t="s">
        <v>225</v>
      </c>
      <c r="E75" s="21" t="s">
        <v>229</v>
      </c>
      <c r="F75" s="16">
        <v>605</v>
      </c>
      <c r="G75" s="15">
        <v>20</v>
      </c>
      <c r="H75" s="21">
        <v>8.7499999999999994E-2</v>
      </c>
      <c r="I75" s="15">
        <v>1</v>
      </c>
      <c r="J75" s="19">
        <f>G75*H75*I75</f>
        <v>1.75</v>
      </c>
    </row>
    <row r="76" spans="1:10" x14ac:dyDescent="0.3">
      <c r="A76" s="116"/>
      <c r="B76" s="17">
        <v>2</v>
      </c>
      <c r="C76" s="61"/>
      <c r="D76" s="61"/>
      <c r="E76" s="62" t="s">
        <v>229</v>
      </c>
      <c r="F76" s="17"/>
      <c r="G76" s="63"/>
      <c r="H76" s="62"/>
      <c r="I76" s="63"/>
      <c r="J76" s="64">
        <f>G76*H76*I76</f>
        <v>0</v>
      </c>
    </row>
    <row r="77" spans="1:10" x14ac:dyDescent="0.3">
      <c r="A77" s="116"/>
      <c r="B77" s="18">
        <v>3</v>
      </c>
      <c r="C77" s="61"/>
      <c r="D77" s="61"/>
      <c r="E77" s="62" t="s">
        <v>229</v>
      </c>
      <c r="F77" s="17"/>
      <c r="G77" s="63"/>
      <c r="H77" s="63"/>
      <c r="I77" s="63"/>
      <c r="J77" s="64">
        <f>G77*H77*I77</f>
        <v>0</v>
      </c>
    </row>
    <row r="78" spans="1:10" x14ac:dyDescent="0.3">
      <c r="A78" s="116"/>
      <c r="B78" s="16">
        <v>4</v>
      </c>
      <c r="C78" s="61"/>
      <c r="D78" s="61"/>
      <c r="E78" s="62" t="s">
        <v>229</v>
      </c>
      <c r="F78" s="17"/>
      <c r="G78" s="63"/>
      <c r="H78" s="63"/>
      <c r="I78" s="63"/>
      <c r="J78" s="64">
        <f>G78*H78*I78</f>
        <v>0</v>
      </c>
    </row>
    <row r="80" spans="1:10" x14ac:dyDescent="0.3">
      <c r="A80" s="115" t="s">
        <v>118</v>
      </c>
      <c r="B80" s="13">
        <v>1</v>
      </c>
      <c r="C80" s="14" t="s">
        <v>258</v>
      </c>
      <c r="D80" s="14" t="s">
        <v>259</v>
      </c>
      <c r="E80" s="21" t="s">
        <v>153</v>
      </c>
      <c r="F80" s="16">
        <v>462</v>
      </c>
      <c r="G80" s="15">
        <v>20</v>
      </c>
      <c r="H80" s="15">
        <v>8.7499999999999994E-2</v>
      </c>
      <c r="I80" s="15">
        <v>1</v>
      </c>
      <c r="J80" s="19">
        <f>G80*H80*I80</f>
        <v>1.75</v>
      </c>
    </row>
    <row r="81" spans="1:10" x14ac:dyDescent="0.3">
      <c r="A81" s="115"/>
      <c r="B81" s="17">
        <v>2</v>
      </c>
      <c r="C81" s="61"/>
      <c r="D81" s="61"/>
      <c r="E81" s="62" t="s">
        <v>153</v>
      </c>
      <c r="F81" s="17"/>
      <c r="G81" s="63"/>
      <c r="H81" s="63"/>
      <c r="I81" s="63"/>
      <c r="J81" s="64">
        <f>G81*H81*I81</f>
        <v>0</v>
      </c>
    </row>
    <row r="82" spans="1:10" x14ac:dyDescent="0.3">
      <c r="A82" s="115"/>
      <c r="B82" s="18">
        <v>3</v>
      </c>
      <c r="C82" s="61"/>
      <c r="D82" s="61"/>
      <c r="E82" s="62" t="s">
        <v>153</v>
      </c>
      <c r="F82" s="17"/>
      <c r="G82" s="63"/>
      <c r="H82" s="63"/>
      <c r="I82" s="63"/>
      <c r="J82" s="64">
        <f>G82*H82*I82</f>
        <v>0</v>
      </c>
    </row>
    <row r="83" spans="1:10" x14ac:dyDescent="0.3">
      <c r="A83" s="115"/>
      <c r="B83" s="16">
        <v>4</v>
      </c>
      <c r="C83" s="61"/>
      <c r="D83" s="61"/>
      <c r="E83" s="62" t="s">
        <v>153</v>
      </c>
      <c r="F83" s="17"/>
      <c r="G83" s="63"/>
      <c r="H83" s="63"/>
      <c r="I83" s="63"/>
      <c r="J83" s="64">
        <f>G83*H83*I83</f>
        <v>0</v>
      </c>
    </row>
    <row r="85" spans="1:10" x14ac:dyDescent="0.3">
      <c r="A85" s="115" t="s">
        <v>254</v>
      </c>
      <c r="B85" s="13">
        <v>1</v>
      </c>
      <c r="C85" s="61"/>
      <c r="D85" s="61"/>
      <c r="E85" s="62" t="s">
        <v>207</v>
      </c>
      <c r="F85" s="17"/>
      <c r="G85" s="63"/>
      <c r="H85" s="63"/>
      <c r="I85" s="63"/>
      <c r="J85" s="64">
        <f>G85*H85*I85</f>
        <v>0</v>
      </c>
    </row>
    <row r="86" spans="1:10" x14ac:dyDescent="0.3">
      <c r="A86" s="115"/>
      <c r="B86" s="17">
        <v>2</v>
      </c>
      <c r="C86" s="61"/>
      <c r="D86" s="61"/>
      <c r="E86" s="62" t="s">
        <v>207</v>
      </c>
      <c r="F86" s="17"/>
      <c r="G86" s="63"/>
      <c r="H86" s="63"/>
      <c r="I86" s="63"/>
      <c r="J86" s="64">
        <f>G86*H86*I86</f>
        <v>0</v>
      </c>
    </row>
    <row r="87" spans="1:10" x14ac:dyDescent="0.3">
      <c r="A87" s="115"/>
      <c r="B87" s="18">
        <v>3</v>
      </c>
      <c r="C87" s="61"/>
      <c r="D87" s="61"/>
      <c r="E87" s="62" t="s">
        <v>207</v>
      </c>
      <c r="F87" s="17"/>
      <c r="G87" s="63"/>
      <c r="H87" s="63"/>
      <c r="I87" s="63"/>
      <c r="J87" s="64">
        <f>G87*H87*I87</f>
        <v>0</v>
      </c>
    </row>
    <row r="88" spans="1:10" x14ac:dyDescent="0.3">
      <c r="A88" s="115"/>
      <c r="B88" s="16"/>
      <c r="C88" s="61"/>
      <c r="D88" s="61"/>
      <c r="E88" s="62" t="s">
        <v>207</v>
      </c>
      <c r="F88" s="17"/>
      <c r="G88" s="63"/>
      <c r="H88" s="63"/>
      <c r="I88" s="63"/>
      <c r="J88" s="64">
        <f>G88*H88*I88</f>
        <v>0</v>
      </c>
    </row>
    <row r="90" spans="1:10" x14ac:dyDescent="0.3">
      <c r="A90" s="116" t="s">
        <v>208</v>
      </c>
      <c r="B90" s="13">
        <v>1</v>
      </c>
      <c r="C90" s="14" t="s">
        <v>260</v>
      </c>
      <c r="D90" s="14" t="s">
        <v>231</v>
      </c>
      <c r="E90" s="21" t="s">
        <v>209</v>
      </c>
      <c r="F90" s="16">
        <v>424</v>
      </c>
      <c r="G90" s="15">
        <v>20</v>
      </c>
      <c r="H90" s="15">
        <v>8.7499999999999994E-2</v>
      </c>
      <c r="I90" s="15">
        <v>1</v>
      </c>
      <c r="J90" s="19">
        <f>G90*H90*I90</f>
        <v>1.75</v>
      </c>
    </row>
    <row r="91" spans="1:10" x14ac:dyDescent="0.3">
      <c r="A91" s="116"/>
      <c r="B91" s="17">
        <v>2</v>
      </c>
      <c r="C91" s="61"/>
      <c r="D91" s="61"/>
      <c r="E91" s="62" t="s">
        <v>209</v>
      </c>
      <c r="F91" s="17"/>
      <c r="G91" s="63"/>
      <c r="H91" s="63"/>
      <c r="I91" s="63"/>
      <c r="J91" s="64">
        <f>G91*H91*I91</f>
        <v>0</v>
      </c>
    </row>
    <row r="92" spans="1:10" x14ac:dyDescent="0.3">
      <c r="A92" s="116"/>
      <c r="B92" s="18">
        <v>3</v>
      </c>
      <c r="C92" s="61"/>
      <c r="D92" s="61"/>
      <c r="E92" s="62" t="s">
        <v>209</v>
      </c>
      <c r="F92" s="17"/>
      <c r="G92" s="63"/>
      <c r="H92" s="63"/>
      <c r="I92" s="63"/>
      <c r="J92" s="64">
        <f>G92*H92*I92</f>
        <v>0</v>
      </c>
    </row>
    <row r="94" spans="1:10" x14ac:dyDescent="0.3">
      <c r="A94" s="116" t="s">
        <v>241</v>
      </c>
      <c r="B94" s="13">
        <v>1</v>
      </c>
      <c r="C94" s="61"/>
      <c r="D94" s="61"/>
      <c r="E94" s="62" t="s">
        <v>240</v>
      </c>
      <c r="F94" s="17"/>
      <c r="G94" s="63"/>
      <c r="H94" s="63"/>
      <c r="I94" s="63"/>
      <c r="J94" s="64">
        <f>G94*H94*I94</f>
        <v>0</v>
      </c>
    </row>
    <row r="95" spans="1:10" x14ac:dyDescent="0.3">
      <c r="A95" s="116"/>
      <c r="B95" s="17">
        <v>2</v>
      </c>
      <c r="C95" s="61"/>
      <c r="D95" s="61"/>
      <c r="E95" s="62" t="s">
        <v>240</v>
      </c>
      <c r="F95" s="17"/>
      <c r="G95" s="63"/>
      <c r="H95" s="63"/>
      <c r="I95" s="63"/>
      <c r="J95" s="64">
        <f>G95*H95*I95</f>
        <v>0</v>
      </c>
    </row>
    <row r="96" spans="1:10" x14ac:dyDescent="0.3">
      <c r="A96" s="116"/>
      <c r="B96" s="18">
        <v>3</v>
      </c>
      <c r="C96" s="61"/>
      <c r="D96" s="61"/>
      <c r="E96" s="62" t="s">
        <v>240</v>
      </c>
      <c r="F96" s="17"/>
      <c r="G96" s="63"/>
      <c r="H96" s="63"/>
      <c r="I96" s="63"/>
      <c r="J96" s="64">
        <f>G96*H96*I96</f>
        <v>0</v>
      </c>
    </row>
  </sheetData>
  <mergeCells count="16">
    <mergeCell ref="A3:A14"/>
    <mergeCell ref="A16:A19"/>
    <mergeCell ref="A21:A26"/>
    <mergeCell ref="A28:A31"/>
    <mergeCell ref="A33:A38"/>
    <mergeCell ref="A85:A88"/>
    <mergeCell ref="A90:A92"/>
    <mergeCell ref="A94:A96"/>
    <mergeCell ref="A40:A42"/>
    <mergeCell ref="A55:A58"/>
    <mergeCell ref="A60:A63"/>
    <mergeCell ref="A65:A68"/>
    <mergeCell ref="A70:A73"/>
    <mergeCell ref="A75:A78"/>
    <mergeCell ref="A80:A83"/>
    <mergeCell ref="A44:A53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2:R101"/>
  <sheetViews>
    <sheetView workbookViewId="0">
      <selection activeCell="C51" sqref="C51:D51"/>
    </sheetView>
  </sheetViews>
  <sheetFormatPr defaultRowHeight="14.4" x14ac:dyDescent="0.3"/>
  <cols>
    <col min="3" max="3" width="27" customWidth="1"/>
    <col min="4" max="4" width="32.6640625" bestFit="1" customWidth="1"/>
    <col min="13" max="13" width="25.5546875" bestFit="1" customWidth="1"/>
    <col min="14" max="14" width="20.5546875" bestFit="1" customWidth="1"/>
    <col min="15" max="15" width="12.88671875" bestFit="1" customWidth="1"/>
    <col min="16" max="16" width="21" bestFit="1" customWidth="1"/>
  </cols>
  <sheetData>
    <row r="2" spans="1:17" ht="24" x14ac:dyDescent="0.3">
      <c r="B2" s="12" t="s">
        <v>58</v>
      </c>
      <c r="C2" s="20" t="s">
        <v>59</v>
      </c>
      <c r="D2" s="20" t="s">
        <v>60</v>
      </c>
      <c r="E2" s="20" t="s">
        <v>86</v>
      </c>
      <c r="F2" s="20" t="s">
        <v>61</v>
      </c>
      <c r="G2" s="20" t="s">
        <v>9</v>
      </c>
      <c r="H2" s="20" t="s">
        <v>57</v>
      </c>
      <c r="I2" s="20" t="s">
        <v>5</v>
      </c>
      <c r="J2" s="20" t="s">
        <v>78</v>
      </c>
    </row>
    <row r="3" spans="1:17" x14ac:dyDescent="0.3">
      <c r="A3" s="117" t="s">
        <v>111</v>
      </c>
      <c r="B3" s="13">
        <v>1</v>
      </c>
      <c r="C3" s="14" t="s">
        <v>123</v>
      </c>
      <c r="D3" s="14" t="s">
        <v>31</v>
      </c>
      <c r="E3" s="21" t="s">
        <v>149</v>
      </c>
      <c r="F3" s="16">
        <v>660</v>
      </c>
      <c r="G3" s="15">
        <v>20</v>
      </c>
      <c r="H3" s="21">
        <v>0.17499999999999999</v>
      </c>
      <c r="I3" s="15">
        <v>3</v>
      </c>
      <c r="J3" s="19">
        <f>G3*H3*I3</f>
        <v>10.5</v>
      </c>
      <c r="M3" s="4" t="s">
        <v>8</v>
      </c>
      <c r="N3" t="s">
        <v>9</v>
      </c>
      <c r="P3" s="4" t="s">
        <v>6</v>
      </c>
      <c r="Q3" t="s">
        <v>7</v>
      </c>
    </row>
    <row r="4" spans="1:17" x14ac:dyDescent="0.3">
      <c r="A4" s="117"/>
      <c r="B4" s="17">
        <v>2</v>
      </c>
      <c r="C4" s="14" t="s">
        <v>30</v>
      </c>
      <c r="D4" s="14" t="s">
        <v>31</v>
      </c>
      <c r="E4" s="21" t="s">
        <v>149</v>
      </c>
      <c r="F4" s="16">
        <v>616</v>
      </c>
      <c r="G4" s="15">
        <v>17</v>
      </c>
      <c r="H4" s="21">
        <v>0.17499999999999999</v>
      </c>
      <c r="I4" s="15">
        <v>3</v>
      </c>
      <c r="J4" s="19">
        <f t="shared" ref="J4:J14" si="0">G4*H4*I4</f>
        <v>8.9249999999999989</v>
      </c>
      <c r="M4" s="7">
        <v>1</v>
      </c>
      <c r="N4" s="8">
        <v>20</v>
      </c>
      <c r="P4" s="7" t="s">
        <v>13</v>
      </c>
      <c r="Q4" s="8">
        <v>1</v>
      </c>
    </row>
    <row r="5" spans="1:17" ht="15" customHeight="1" x14ac:dyDescent="0.3">
      <c r="A5" s="117"/>
      <c r="B5" s="18">
        <v>3</v>
      </c>
      <c r="C5" s="14" t="s">
        <v>193</v>
      </c>
      <c r="D5" s="14" t="s">
        <v>80</v>
      </c>
      <c r="E5" s="21" t="s">
        <v>150</v>
      </c>
      <c r="F5" s="16">
        <v>607</v>
      </c>
      <c r="G5" s="15">
        <v>14</v>
      </c>
      <c r="H5" s="21">
        <v>0.17499999999999999</v>
      </c>
      <c r="I5" s="15">
        <v>3</v>
      </c>
      <c r="J5" s="19">
        <f t="shared" si="0"/>
        <v>7.35</v>
      </c>
      <c r="M5" s="7">
        <v>2</v>
      </c>
      <c r="N5" s="8">
        <v>17</v>
      </c>
      <c r="P5" s="9" t="s">
        <v>14</v>
      </c>
      <c r="Q5" s="8">
        <v>0.7</v>
      </c>
    </row>
    <row r="6" spans="1:17" ht="15" customHeight="1" x14ac:dyDescent="0.35">
      <c r="A6" s="117"/>
      <c r="B6" s="16">
        <v>4</v>
      </c>
      <c r="C6" s="72" t="s">
        <v>249</v>
      </c>
      <c r="D6" s="14" t="s">
        <v>31</v>
      </c>
      <c r="E6" s="21" t="s">
        <v>149</v>
      </c>
      <c r="F6" s="16">
        <v>580</v>
      </c>
      <c r="G6" s="15">
        <v>12</v>
      </c>
      <c r="H6" s="21">
        <v>0.17499999999999999</v>
      </c>
      <c r="I6" s="15">
        <v>3</v>
      </c>
      <c r="J6" s="19">
        <f t="shared" si="0"/>
        <v>6.2999999999999989</v>
      </c>
      <c r="M6" s="7">
        <v>3</v>
      </c>
      <c r="N6" s="8">
        <v>14</v>
      </c>
      <c r="P6" s="9" t="s">
        <v>15</v>
      </c>
      <c r="Q6" s="8">
        <v>0.35</v>
      </c>
    </row>
    <row r="7" spans="1:17" ht="15" customHeight="1" x14ac:dyDescent="0.3">
      <c r="A7" s="117"/>
      <c r="B7" s="16">
        <v>5</v>
      </c>
      <c r="C7" s="14" t="s">
        <v>56</v>
      </c>
      <c r="D7" s="14" t="s">
        <v>175</v>
      </c>
      <c r="E7" s="21" t="s">
        <v>149</v>
      </c>
      <c r="F7" s="16">
        <v>549</v>
      </c>
      <c r="G7" s="15">
        <v>10</v>
      </c>
      <c r="H7" s="21">
        <v>0.17499999999999999</v>
      </c>
      <c r="I7" s="15">
        <v>3</v>
      </c>
      <c r="J7" s="19">
        <f t="shared" si="0"/>
        <v>5.25</v>
      </c>
      <c r="M7" s="7">
        <v>4</v>
      </c>
      <c r="N7" s="8">
        <v>12</v>
      </c>
      <c r="P7" s="9" t="s">
        <v>16</v>
      </c>
      <c r="Q7" s="8">
        <v>0.17499999999999999</v>
      </c>
    </row>
    <row r="8" spans="1:17" ht="15" customHeight="1" x14ac:dyDescent="0.3">
      <c r="A8" s="117"/>
      <c r="B8" s="16">
        <v>6</v>
      </c>
      <c r="C8" s="14" t="s">
        <v>33</v>
      </c>
      <c r="D8" s="14" t="s">
        <v>31</v>
      </c>
      <c r="E8" s="21" t="s">
        <v>149</v>
      </c>
      <c r="F8" s="16">
        <v>571</v>
      </c>
      <c r="G8" s="15">
        <v>9.5</v>
      </c>
      <c r="H8" s="21">
        <v>0.17499999999999999</v>
      </c>
      <c r="I8" s="15">
        <v>3</v>
      </c>
      <c r="J8" s="19">
        <f t="shared" si="0"/>
        <v>4.9874999999999998</v>
      </c>
      <c r="M8" s="7">
        <v>5</v>
      </c>
      <c r="N8" s="8">
        <v>10</v>
      </c>
      <c r="P8" s="9" t="s">
        <v>17</v>
      </c>
      <c r="Q8" s="8">
        <v>0.13125000000000001</v>
      </c>
    </row>
    <row r="9" spans="1:17" ht="15" customHeight="1" x14ac:dyDescent="0.3">
      <c r="A9" s="117"/>
      <c r="B9" s="16">
        <v>7</v>
      </c>
      <c r="C9" s="14" t="s">
        <v>32</v>
      </c>
      <c r="D9" s="14" t="s">
        <v>31</v>
      </c>
      <c r="E9" s="21" t="s">
        <v>149</v>
      </c>
      <c r="F9" s="16">
        <v>570</v>
      </c>
      <c r="G9" s="15">
        <v>9</v>
      </c>
      <c r="H9" s="21">
        <v>0.17499999999999999</v>
      </c>
      <c r="I9" s="15">
        <v>3</v>
      </c>
      <c r="J9" s="19">
        <f t="shared" si="0"/>
        <v>4.7249999999999996</v>
      </c>
      <c r="M9" s="7">
        <v>6</v>
      </c>
      <c r="N9" s="8">
        <v>9.5</v>
      </c>
      <c r="P9" s="9" t="s">
        <v>18</v>
      </c>
      <c r="Q9" s="8">
        <v>8.7499999999999994E-2</v>
      </c>
    </row>
    <row r="10" spans="1:17" ht="15" customHeight="1" x14ac:dyDescent="0.3">
      <c r="A10" s="117"/>
      <c r="B10" s="16">
        <v>7</v>
      </c>
      <c r="C10" s="14" t="s">
        <v>40</v>
      </c>
      <c r="D10" s="14" t="s">
        <v>274</v>
      </c>
      <c r="E10" s="21" t="s">
        <v>149</v>
      </c>
      <c r="F10" s="16">
        <v>574</v>
      </c>
      <c r="G10" s="15">
        <v>9</v>
      </c>
      <c r="H10" s="21">
        <v>0.17499999999999999</v>
      </c>
      <c r="I10" s="15">
        <v>3</v>
      </c>
      <c r="J10" s="19">
        <f t="shared" si="0"/>
        <v>4.7249999999999996</v>
      </c>
      <c r="M10" s="7">
        <v>7</v>
      </c>
      <c r="N10" s="8">
        <v>9</v>
      </c>
      <c r="P10" s="7" t="s">
        <v>19</v>
      </c>
      <c r="Q10" s="8">
        <v>1.1000000000000001</v>
      </c>
    </row>
    <row r="11" spans="1:17" ht="15" customHeight="1" x14ac:dyDescent="0.3">
      <c r="A11" s="117"/>
      <c r="B11" s="16">
        <v>9</v>
      </c>
      <c r="C11" s="14" t="s">
        <v>42</v>
      </c>
      <c r="D11" s="14" t="s">
        <v>39</v>
      </c>
      <c r="E11" s="21" t="s">
        <v>149</v>
      </c>
      <c r="F11" s="16">
        <v>499</v>
      </c>
      <c r="G11" s="15">
        <v>7</v>
      </c>
      <c r="H11" s="21">
        <v>0.17499999999999999</v>
      </c>
      <c r="I11" s="15">
        <v>3</v>
      </c>
      <c r="J11" s="19">
        <f t="shared" si="0"/>
        <v>3.6749999999999998</v>
      </c>
      <c r="M11" s="7">
        <v>8</v>
      </c>
      <c r="N11" s="8">
        <v>8.5</v>
      </c>
      <c r="P11" s="7" t="s">
        <v>20</v>
      </c>
      <c r="Q11" s="8">
        <v>1.3</v>
      </c>
    </row>
    <row r="12" spans="1:17" ht="15" customHeight="1" x14ac:dyDescent="0.3">
      <c r="A12" s="117"/>
      <c r="B12" s="16">
        <v>9</v>
      </c>
      <c r="C12" s="14" t="s">
        <v>46</v>
      </c>
      <c r="D12" s="14" t="s">
        <v>39</v>
      </c>
      <c r="E12" s="21" t="s">
        <v>149</v>
      </c>
      <c r="F12" s="16">
        <v>552</v>
      </c>
      <c r="G12" s="15">
        <v>7</v>
      </c>
      <c r="H12" s="21">
        <v>0.17499999999999999</v>
      </c>
      <c r="I12" s="15">
        <v>3</v>
      </c>
      <c r="J12" s="19">
        <f t="shared" si="0"/>
        <v>3.6749999999999998</v>
      </c>
      <c r="M12" s="7">
        <v>9</v>
      </c>
      <c r="N12" s="8">
        <v>7</v>
      </c>
      <c r="P12" s="7" t="s">
        <v>21</v>
      </c>
      <c r="Q12" s="8">
        <v>1.5</v>
      </c>
    </row>
    <row r="13" spans="1:17" ht="15" customHeight="1" x14ac:dyDescent="0.3">
      <c r="A13" s="117"/>
      <c r="B13" s="16">
        <v>9</v>
      </c>
      <c r="C13" s="14" t="s">
        <v>276</v>
      </c>
      <c r="D13" s="14" t="s">
        <v>274</v>
      </c>
      <c r="E13" s="21" t="s">
        <v>149</v>
      </c>
      <c r="F13" s="16">
        <v>514</v>
      </c>
      <c r="G13" s="15">
        <v>7</v>
      </c>
      <c r="H13" s="21">
        <v>0.17499999999999999</v>
      </c>
      <c r="I13" s="15">
        <v>3</v>
      </c>
      <c r="J13" s="19">
        <f t="shared" si="0"/>
        <v>3.6749999999999998</v>
      </c>
      <c r="M13" s="10" t="s">
        <v>47</v>
      </c>
      <c r="N13" s="8">
        <v>4</v>
      </c>
    </row>
    <row r="14" spans="1:17" ht="15" customHeight="1" x14ac:dyDescent="0.3">
      <c r="A14" s="117"/>
      <c r="B14" s="16">
        <v>12</v>
      </c>
      <c r="C14" s="61"/>
      <c r="D14" s="61"/>
      <c r="E14" s="62" t="s">
        <v>149</v>
      </c>
      <c r="F14" s="17"/>
      <c r="G14" s="63"/>
      <c r="H14" s="62"/>
      <c r="I14" s="63"/>
      <c r="J14" s="64">
        <f t="shared" si="0"/>
        <v>0</v>
      </c>
      <c r="M14" s="7" t="s">
        <v>48</v>
      </c>
      <c r="N14" s="8">
        <v>2</v>
      </c>
    </row>
    <row r="15" spans="1:17" ht="15" customHeight="1" x14ac:dyDescent="0.3">
      <c r="A15" s="55"/>
      <c r="B15" s="22"/>
      <c r="C15" s="23"/>
      <c r="D15" s="23"/>
      <c r="E15" s="8"/>
      <c r="F15" s="22"/>
      <c r="J15" s="24"/>
      <c r="M15" s="7"/>
      <c r="N15" s="8"/>
    </row>
    <row r="16" spans="1:17" ht="15" customHeight="1" x14ac:dyDescent="0.3">
      <c r="A16" s="117" t="s">
        <v>117</v>
      </c>
      <c r="B16" s="13">
        <v>1</v>
      </c>
      <c r="C16" s="14" t="s">
        <v>53</v>
      </c>
      <c r="D16" s="14" t="s">
        <v>54</v>
      </c>
      <c r="E16" s="21" t="s">
        <v>150</v>
      </c>
      <c r="F16" s="16">
        <v>613</v>
      </c>
      <c r="G16" s="15">
        <v>20</v>
      </c>
      <c r="H16" s="21">
        <v>8.7499999999999994E-2</v>
      </c>
      <c r="I16" s="15">
        <v>3</v>
      </c>
      <c r="J16" s="19">
        <f>G16*H16*I16</f>
        <v>5.25</v>
      </c>
      <c r="M16" s="7"/>
      <c r="N16" s="8"/>
    </row>
    <row r="17" spans="1:18" ht="15" customHeight="1" x14ac:dyDescent="0.3">
      <c r="A17" s="117"/>
      <c r="B17" s="17">
        <v>2</v>
      </c>
      <c r="C17" s="14" t="s">
        <v>145</v>
      </c>
      <c r="D17" s="14" t="s">
        <v>31</v>
      </c>
      <c r="E17" s="21" t="s">
        <v>150</v>
      </c>
      <c r="F17" s="16">
        <v>545</v>
      </c>
      <c r="G17" s="15">
        <v>17</v>
      </c>
      <c r="H17" s="21">
        <v>8.7499999999999994E-2</v>
      </c>
      <c r="I17" s="15">
        <v>3</v>
      </c>
      <c r="J17" s="19">
        <f>G17*H17*I17</f>
        <v>4.4624999999999995</v>
      </c>
      <c r="M17" s="7"/>
      <c r="N17" s="8"/>
    </row>
    <row r="18" spans="1:18" ht="15" customHeight="1" x14ac:dyDescent="0.3">
      <c r="A18" s="117"/>
      <c r="B18" s="18">
        <v>3</v>
      </c>
      <c r="C18" s="14" t="s">
        <v>275</v>
      </c>
      <c r="D18" s="14" t="s">
        <v>181</v>
      </c>
      <c r="E18" s="21" t="s">
        <v>150</v>
      </c>
      <c r="F18" s="16">
        <v>483</v>
      </c>
      <c r="G18" s="15">
        <v>14</v>
      </c>
      <c r="H18" s="21">
        <v>8.7499999999999994E-2</v>
      </c>
      <c r="I18" s="15">
        <v>3</v>
      </c>
      <c r="J18" s="19">
        <f>G18*H18*I18</f>
        <v>3.6749999999999998</v>
      </c>
      <c r="M18" s="7"/>
      <c r="N18" s="8"/>
    </row>
    <row r="19" spans="1:18" ht="15" customHeight="1" x14ac:dyDescent="0.3">
      <c r="A19" s="117"/>
      <c r="B19" s="16">
        <v>4</v>
      </c>
      <c r="C19" s="14" t="s">
        <v>180</v>
      </c>
      <c r="D19" s="14" t="s">
        <v>181</v>
      </c>
      <c r="E19" s="21" t="s">
        <v>155</v>
      </c>
      <c r="F19" s="16">
        <v>465</v>
      </c>
      <c r="G19" s="15">
        <v>12</v>
      </c>
      <c r="H19" s="21">
        <v>8.7499999999999994E-2</v>
      </c>
      <c r="I19" s="15">
        <v>3</v>
      </c>
      <c r="J19" s="19">
        <f>G19*H19*I19</f>
        <v>3.1499999999999995</v>
      </c>
      <c r="M19" s="7" t="s">
        <v>49</v>
      </c>
      <c r="N19" s="8">
        <v>1</v>
      </c>
    </row>
    <row r="20" spans="1:18" ht="15" customHeight="1" x14ac:dyDescent="0.3">
      <c r="A20" s="55"/>
      <c r="B20" s="22"/>
      <c r="C20" s="23"/>
      <c r="D20" s="23"/>
      <c r="E20" s="8"/>
      <c r="F20" s="22"/>
      <c r="H20" s="8"/>
      <c r="J20" s="24"/>
      <c r="M20" s="7"/>
      <c r="N20" s="8"/>
    </row>
    <row r="21" spans="1:18" ht="15" customHeight="1" x14ac:dyDescent="0.3">
      <c r="A21" s="117" t="s">
        <v>197</v>
      </c>
      <c r="B21" s="13">
        <v>1</v>
      </c>
      <c r="C21" s="14" t="s">
        <v>198</v>
      </c>
      <c r="D21" s="14" t="s">
        <v>138</v>
      </c>
      <c r="E21" s="21" t="s">
        <v>157</v>
      </c>
      <c r="F21" s="16">
        <v>594</v>
      </c>
      <c r="G21" s="15">
        <v>20</v>
      </c>
      <c r="H21" s="21">
        <v>0.13125000000000001</v>
      </c>
      <c r="I21" s="15">
        <v>3</v>
      </c>
      <c r="J21" s="19">
        <f t="shared" ref="J21:J26" si="1">G21*H21*I21</f>
        <v>7.875</v>
      </c>
      <c r="M21" s="7"/>
      <c r="N21" s="8"/>
    </row>
    <row r="22" spans="1:18" ht="15" customHeight="1" x14ac:dyDescent="0.3">
      <c r="A22" s="117"/>
      <c r="B22" s="17">
        <v>2</v>
      </c>
      <c r="C22" s="14" t="s">
        <v>192</v>
      </c>
      <c r="D22" s="14" t="s">
        <v>191</v>
      </c>
      <c r="E22" s="21" t="s">
        <v>157</v>
      </c>
      <c r="F22" s="16">
        <v>574</v>
      </c>
      <c r="G22" s="15">
        <v>17</v>
      </c>
      <c r="H22" s="21">
        <v>0.13125000000000001</v>
      </c>
      <c r="I22" s="15">
        <v>3</v>
      </c>
      <c r="J22" s="19">
        <f t="shared" si="1"/>
        <v>6.6937500000000005</v>
      </c>
      <c r="M22" s="7"/>
      <c r="N22" s="8"/>
    </row>
    <row r="23" spans="1:18" ht="15" customHeight="1" x14ac:dyDescent="0.3">
      <c r="A23" s="117"/>
      <c r="B23" s="18">
        <v>3</v>
      </c>
      <c r="C23" s="14" t="s">
        <v>272</v>
      </c>
      <c r="D23" s="14" t="s">
        <v>31</v>
      </c>
      <c r="E23" s="21" t="s">
        <v>157</v>
      </c>
      <c r="F23" s="16">
        <v>552</v>
      </c>
      <c r="G23" s="15">
        <v>14</v>
      </c>
      <c r="H23" s="21">
        <v>0.13125000000000001</v>
      </c>
      <c r="I23" s="15">
        <v>3</v>
      </c>
      <c r="J23" s="19">
        <f t="shared" si="1"/>
        <v>5.5125000000000002</v>
      </c>
      <c r="M23" s="7"/>
      <c r="N23" s="8"/>
    </row>
    <row r="24" spans="1:18" ht="15" customHeight="1" x14ac:dyDescent="0.3">
      <c r="A24" s="117"/>
      <c r="B24" s="16">
        <v>4</v>
      </c>
      <c r="C24" s="14" t="s">
        <v>85</v>
      </c>
      <c r="D24" s="14" t="s">
        <v>109</v>
      </c>
      <c r="E24" s="21" t="s">
        <v>157</v>
      </c>
      <c r="F24" s="16">
        <v>586</v>
      </c>
      <c r="G24" s="15">
        <v>12</v>
      </c>
      <c r="H24" s="21">
        <v>0.13125000000000001</v>
      </c>
      <c r="I24" s="15">
        <v>3</v>
      </c>
      <c r="J24" s="19">
        <f t="shared" si="1"/>
        <v>4.7250000000000005</v>
      </c>
      <c r="M24" s="7"/>
      <c r="N24" s="8"/>
    </row>
    <row r="25" spans="1:18" ht="15" customHeight="1" x14ac:dyDescent="0.3">
      <c r="A25" s="117"/>
      <c r="B25" s="16">
        <v>5</v>
      </c>
      <c r="C25" s="14" t="s">
        <v>147</v>
      </c>
      <c r="D25" s="14" t="s">
        <v>181</v>
      </c>
      <c r="E25" s="21" t="s">
        <v>157</v>
      </c>
      <c r="F25" s="16">
        <v>520</v>
      </c>
      <c r="G25" s="15">
        <v>10</v>
      </c>
      <c r="H25" s="21">
        <v>0.13125000000000001</v>
      </c>
      <c r="I25" s="15">
        <v>3</v>
      </c>
      <c r="J25" s="19">
        <f t="shared" si="1"/>
        <v>3.9375</v>
      </c>
      <c r="M25" s="7"/>
      <c r="N25" s="8"/>
    </row>
    <row r="26" spans="1:18" ht="15" customHeight="1" x14ac:dyDescent="0.3">
      <c r="A26" s="117"/>
      <c r="B26" s="16">
        <v>6</v>
      </c>
      <c r="C26" s="14" t="s">
        <v>187</v>
      </c>
      <c r="D26" s="14" t="s">
        <v>39</v>
      </c>
      <c r="E26" s="21" t="s">
        <v>157</v>
      </c>
      <c r="F26" s="16">
        <v>414</v>
      </c>
      <c r="G26" s="15">
        <v>9</v>
      </c>
      <c r="H26" s="21">
        <v>0.13125000000000001</v>
      </c>
      <c r="I26" s="15">
        <v>3</v>
      </c>
      <c r="J26" s="19">
        <f t="shared" si="1"/>
        <v>3.5437500000000002</v>
      </c>
      <c r="M26" s="7"/>
      <c r="N26" s="8"/>
    </row>
    <row r="27" spans="1:18" ht="15" customHeight="1" x14ac:dyDescent="0.3"/>
    <row r="28" spans="1:18" ht="15" customHeight="1" x14ac:dyDescent="0.3">
      <c r="A28" s="116" t="s">
        <v>251</v>
      </c>
      <c r="B28" s="13">
        <v>1</v>
      </c>
      <c r="C28" s="61"/>
      <c r="D28" s="61"/>
      <c r="E28" s="62" t="s">
        <v>155</v>
      </c>
      <c r="F28" s="17"/>
      <c r="G28" s="63"/>
      <c r="H28" s="63"/>
      <c r="I28" s="63">
        <v>3</v>
      </c>
      <c r="J28" s="64">
        <f>G28*H28*I28</f>
        <v>0</v>
      </c>
      <c r="M28" t="s">
        <v>0</v>
      </c>
      <c r="N28" t="s">
        <v>1</v>
      </c>
      <c r="O28" t="s">
        <v>2</v>
      </c>
      <c r="P28" s="1" t="s">
        <v>3</v>
      </c>
      <c r="Q28" s="2" t="s">
        <v>4</v>
      </c>
      <c r="R28" s="3" t="s">
        <v>5</v>
      </c>
    </row>
    <row r="29" spans="1:18" ht="15" customHeight="1" x14ac:dyDescent="0.3">
      <c r="A29" s="116"/>
      <c r="B29" s="17">
        <v>2</v>
      </c>
      <c r="C29" s="61"/>
      <c r="D29" s="61"/>
      <c r="E29" s="62" t="s">
        <v>155</v>
      </c>
      <c r="F29" s="17"/>
      <c r="G29" s="63"/>
      <c r="H29" s="63"/>
      <c r="I29" s="63">
        <v>3</v>
      </c>
      <c r="J29" s="64">
        <f>G29*H29*I29</f>
        <v>0</v>
      </c>
      <c r="M29" s="5" t="s">
        <v>10</v>
      </c>
      <c r="N29" s="5" t="s">
        <v>11</v>
      </c>
      <c r="O29" s="5" t="s">
        <v>12</v>
      </c>
      <c r="P29" s="5" t="s">
        <v>22</v>
      </c>
      <c r="Q29" s="6" t="s">
        <v>23</v>
      </c>
      <c r="R29" s="5">
        <v>3.5</v>
      </c>
    </row>
    <row r="30" spans="1:18" ht="15" customHeight="1" x14ac:dyDescent="0.3">
      <c r="A30" s="116"/>
      <c r="B30" s="18">
        <v>3</v>
      </c>
      <c r="C30" s="61"/>
      <c r="D30" s="61"/>
      <c r="E30" s="62" t="s">
        <v>155</v>
      </c>
      <c r="F30" s="17"/>
      <c r="G30" s="63"/>
      <c r="H30" s="63"/>
      <c r="I30" s="63">
        <v>3</v>
      </c>
      <c r="J30" s="64">
        <f>G30*H30*I30</f>
        <v>0</v>
      </c>
      <c r="M30" s="5"/>
      <c r="N30" s="5"/>
      <c r="O30" s="5"/>
      <c r="P30" s="5"/>
      <c r="Q30" s="6"/>
      <c r="R30" s="5"/>
    </row>
    <row r="31" spans="1:18" ht="15" customHeight="1" x14ac:dyDescent="0.3">
      <c r="A31" s="116"/>
      <c r="B31" s="16"/>
      <c r="C31" s="61"/>
      <c r="D31" s="61"/>
      <c r="E31" s="62" t="s">
        <v>155</v>
      </c>
      <c r="F31" s="17"/>
      <c r="G31" s="63"/>
      <c r="H31" s="63"/>
      <c r="I31" s="63">
        <v>3</v>
      </c>
      <c r="J31" s="64">
        <f>G31*H31*I31</f>
        <v>0</v>
      </c>
      <c r="M31" s="5" t="s">
        <v>10</v>
      </c>
      <c r="N31" s="5" t="s">
        <v>11</v>
      </c>
      <c r="O31" s="5" t="s">
        <v>12</v>
      </c>
      <c r="P31" s="5" t="s">
        <v>24</v>
      </c>
      <c r="Q31" s="6" t="s">
        <v>25</v>
      </c>
      <c r="R31" s="5">
        <v>3</v>
      </c>
    </row>
    <row r="32" spans="1:18" ht="15" customHeight="1" x14ac:dyDescent="0.3">
      <c r="M32" s="5" t="s">
        <v>10</v>
      </c>
      <c r="N32" s="5" t="s">
        <v>11</v>
      </c>
      <c r="O32" s="5" t="s">
        <v>12</v>
      </c>
      <c r="P32" s="5" t="s">
        <v>28</v>
      </c>
      <c r="Q32" s="6" t="s">
        <v>27</v>
      </c>
      <c r="R32" s="5">
        <v>2</v>
      </c>
    </row>
    <row r="33" spans="1:18" ht="15" customHeight="1" x14ac:dyDescent="0.3">
      <c r="A33" s="117" t="s">
        <v>257</v>
      </c>
      <c r="B33" s="13">
        <v>1</v>
      </c>
      <c r="C33" s="14" t="s">
        <v>76</v>
      </c>
      <c r="D33" s="73" t="s">
        <v>74</v>
      </c>
      <c r="E33" s="21" t="s">
        <v>158</v>
      </c>
      <c r="F33" s="21">
        <v>585</v>
      </c>
      <c r="G33" s="15">
        <v>20</v>
      </c>
      <c r="H33" s="21">
        <v>0.17499999999999999</v>
      </c>
      <c r="I33" s="15">
        <v>3</v>
      </c>
      <c r="J33" s="19">
        <f t="shared" ref="J33:J42" si="2">G33*H33*I33</f>
        <v>10.5</v>
      </c>
      <c r="M33" s="5" t="s">
        <v>10</v>
      </c>
      <c r="N33" s="5" t="s">
        <v>11</v>
      </c>
      <c r="O33" s="5" t="s">
        <v>12</v>
      </c>
      <c r="P33" s="5" t="s">
        <v>29</v>
      </c>
      <c r="Q33" s="6" t="s">
        <v>26</v>
      </c>
      <c r="R33" s="5">
        <v>1</v>
      </c>
    </row>
    <row r="34" spans="1:18" ht="15" customHeight="1" x14ac:dyDescent="0.3">
      <c r="A34" s="117"/>
      <c r="B34" s="17">
        <v>2</v>
      </c>
      <c r="C34" s="14" t="s">
        <v>83</v>
      </c>
      <c r="D34" s="14" t="s">
        <v>301</v>
      </c>
      <c r="E34" s="21" t="s">
        <v>158</v>
      </c>
      <c r="F34" s="21">
        <v>629</v>
      </c>
      <c r="G34" s="15">
        <v>17</v>
      </c>
      <c r="H34" s="21">
        <v>0.17499999999999999</v>
      </c>
      <c r="I34" s="15">
        <v>3</v>
      </c>
      <c r="J34" s="19">
        <f t="shared" si="2"/>
        <v>8.9249999999999989</v>
      </c>
      <c r="M34" s="5"/>
      <c r="N34" s="5"/>
      <c r="O34" s="5"/>
      <c r="P34" s="56"/>
      <c r="Q34" s="58"/>
      <c r="R34" s="57"/>
    </row>
    <row r="35" spans="1:18" ht="15" customHeight="1" x14ac:dyDescent="0.3">
      <c r="A35" s="117"/>
      <c r="B35" s="18">
        <v>3</v>
      </c>
      <c r="C35" s="14" t="s">
        <v>277</v>
      </c>
      <c r="D35" s="73" t="s">
        <v>84</v>
      </c>
      <c r="E35" s="21" t="s">
        <v>158</v>
      </c>
      <c r="F35" s="16">
        <v>629</v>
      </c>
      <c r="G35" s="15">
        <v>14</v>
      </c>
      <c r="H35" s="21">
        <v>0.17499999999999999</v>
      </c>
      <c r="I35" s="15">
        <v>3</v>
      </c>
      <c r="J35" s="19">
        <f t="shared" si="2"/>
        <v>7.35</v>
      </c>
      <c r="M35" s="5"/>
      <c r="N35" s="5"/>
      <c r="O35" s="5"/>
      <c r="P35" s="56"/>
      <c r="Q35" s="58"/>
      <c r="R35" s="57"/>
    </row>
    <row r="36" spans="1:18" ht="15" customHeight="1" x14ac:dyDescent="0.3">
      <c r="A36" s="117"/>
      <c r="B36" s="16">
        <v>4</v>
      </c>
      <c r="C36" s="14" t="s">
        <v>51</v>
      </c>
      <c r="D36" s="14" t="s">
        <v>52</v>
      </c>
      <c r="E36" s="21" t="s">
        <v>158</v>
      </c>
      <c r="F36" s="16">
        <v>609</v>
      </c>
      <c r="G36" s="15">
        <v>12</v>
      </c>
      <c r="H36" s="21">
        <v>0.17499999999999999</v>
      </c>
      <c r="I36" s="15">
        <v>3</v>
      </c>
      <c r="J36" s="19">
        <f t="shared" si="2"/>
        <v>6.2999999999999989</v>
      </c>
      <c r="M36" s="5"/>
      <c r="N36" s="5"/>
      <c r="O36" s="5"/>
      <c r="P36" s="56"/>
      <c r="Q36" s="58"/>
      <c r="R36" s="57"/>
    </row>
    <row r="37" spans="1:18" ht="15" customHeight="1" x14ac:dyDescent="0.3">
      <c r="A37" s="117"/>
      <c r="B37" s="16">
        <v>5</v>
      </c>
      <c r="C37" s="14" t="s">
        <v>66</v>
      </c>
      <c r="D37" s="14" t="s">
        <v>31</v>
      </c>
      <c r="E37" s="21" t="s">
        <v>158</v>
      </c>
      <c r="F37" s="16">
        <v>561</v>
      </c>
      <c r="G37" s="15">
        <v>10</v>
      </c>
      <c r="H37" s="21">
        <v>0.17499999999999999</v>
      </c>
      <c r="I37" s="15">
        <v>3</v>
      </c>
      <c r="J37" s="19">
        <f t="shared" si="2"/>
        <v>5.25</v>
      </c>
      <c r="M37" s="5"/>
      <c r="N37" s="5"/>
      <c r="O37" s="5"/>
      <c r="P37" s="56"/>
      <c r="Q37" s="58"/>
      <c r="R37" s="57"/>
    </row>
    <row r="38" spans="1:18" ht="15" customHeight="1" x14ac:dyDescent="0.3">
      <c r="A38" s="117"/>
      <c r="B38" s="16">
        <v>6</v>
      </c>
      <c r="C38" s="14" t="s">
        <v>201</v>
      </c>
      <c r="D38" s="14" t="s">
        <v>176</v>
      </c>
      <c r="E38" s="21" t="s">
        <v>158</v>
      </c>
      <c r="F38" s="16">
        <v>503</v>
      </c>
      <c r="G38" s="15">
        <v>9.5</v>
      </c>
      <c r="H38" s="21">
        <v>0.17499999999999999</v>
      </c>
      <c r="I38" s="15">
        <v>3</v>
      </c>
      <c r="J38" s="19">
        <f t="shared" si="2"/>
        <v>4.9874999999999998</v>
      </c>
      <c r="M38" s="5"/>
      <c r="N38" s="5"/>
      <c r="O38" s="5"/>
      <c r="P38" s="66"/>
      <c r="Q38" s="67"/>
      <c r="R38" s="68"/>
    </row>
    <row r="39" spans="1:18" ht="15" customHeight="1" x14ac:dyDescent="0.3">
      <c r="A39" s="117"/>
      <c r="B39" s="16">
        <v>7</v>
      </c>
      <c r="C39" s="14" t="s">
        <v>62</v>
      </c>
      <c r="D39" s="14" t="s">
        <v>39</v>
      </c>
      <c r="E39" s="21" t="s">
        <v>158</v>
      </c>
      <c r="F39" s="16">
        <v>539</v>
      </c>
      <c r="G39" s="15">
        <v>9</v>
      </c>
      <c r="H39" s="21">
        <v>0.17499999999999999</v>
      </c>
      <c r="I39" s="15">
        <v>3</v>
      </c>
      <c r="J39" s="19">
        <f t="shared" si="2"/>
        <v>4.7249999999999996</v>
      </c>
      <c r="M39" s="5"/>
      <c r="N39" s="5"/>
      <c r="O39" s="5"/>
      <c r="P39" s="66"/>
      <c r="Q39" s="67"/>
      <c r="R39" s="68"/>
    </row>
    <row r="40" spans="1:18" ht="15" customHeight="1" x14ac:dyDescent="0.3">
      <c r="A40" s="117"/>
      <c r="B40" s="16">
        <v>7</v>
      </c>
      <c r="C40" s="14" t="s">
        <v>298</v>
      </c>
      <c r="D40" s="14" t="s">
        <v>88</v>
      </c>
      <c r="E40" s="21" t="s">
        <v>158</v>
      </c>
      <c r="F40" s="16">
        <v>526</v>
      </c>
      <c r="G40" s="15">
        <v>9</v>
      </c>
      <c r="H40" s="21">
        <v>0.17499999999999999</v>
      </c>
      <c r="I40" s="15">
        <v>3</v>
      </c>
      <c r="J40" s="19">
        <f t="shared" si="2"/>
        <v>4.7249999999999996</v>
      </c>
      <c r="M40" s="5"/>
      <c r="N40" s="5"/>
      <c r="O40" s="5"/>
      <c r="P40" s="66"/>
      <c r="Q40" s="67"/>
      <c r="R40" s="68"/>
    </row>
    <row r="41" spans="1:18" ht="15" customHeight="1" x14ac:dyDescent="0.3">
      <c r="A41" s="117"/>
      <c r="B41" s="16">
        <v>9</v>
      </c>
      <c r="C41" s="14" t="s">
        <v>63</v>
      </c>
      <c r="D41" s="14" t="s">
        <v>233</v>
      </c>
      <c r="E41" s="21" t="s">
        <v>158</v>
      </c>
      <c r="F41" s="16">
        <v>483</v>
      </c>
      <c r="G41" s="15">
        <v>7</v>
      </c>
      <c r="H41" s="21">
        <v>0.17499999999999999</v>
      </c>
      <c r="I41" s="15">
        <v>3</v>
      </c>
      <c r="J41" s="19">
        <f t="shared" si="2"/>
        <v>3.6749999999999998</v>
      </c>
      <c r="M41" s="5"/>
      <c r="N41" s="5"/>
      <c r="O41" s="5"/>
      <c r="P41" s="66"/>
      <c r="Q41" s="67"/>
      <c r="R41" s="68"/>
    </row>
    <row r="42" spans="1:18" ht="15" customHeight="1" x14ac:dyDescent="0.3">
      <c r="A42" s="117"/>
      <c r="B42" s="16">
        <v>9</v>
      </c>
      <c r="C42" s="14" t="s">
        <v>93</v>
      </c>
      <c r="D42" s="14" t="s">
        <v>274</v>
      </c>
      <c r="E42" s="21" t="s">
        <v>158</v>
      </c>
      <c r="F42" s="16">
        <v>525</v>
      </c>
      <c r="G42" s="15">
        <v>7</v>
      </c>
      <c r="H42" s="21">
        <v>0.17499999999999999</v>
      </c>
      <c r="I42" s="15">
        <v>3</v>
      </c>
      <c r="J42" s="19">
        <f t="shared" si="2"/>
        <v>3.6749999999999998</v>
      </c>
      <c r="M42" s="5"/>
      <c r="N42" s="5"/>
      <c r="O42" s="5"/>
      <c r="P42" s="56"/>
      <c r="Q42" s="58"/>
      <c r="R42" s="57"/>
    </row>
    <row r="43" spans="1:18" ht="15" customHeight="1" x14ac:dyDescent="0.3">
      <c r="A43" s="55"/>
      <c r="B43" s="22"/>
      <c r="C43" s="23"/>
      <c r="D43" s="23"/>
      <c r="E43" s="8"/>
      <c r="F43" s="22"/>
      <c r="H43" s="8"/>
      <c r="J43" s="24"/>
      <c r="M43" s="5"/>
      <c r="N43" s="5"/>
      <c r="O43" s="5"/>
      <c r="P43" s="56"/>
      <c r="Q43" s="58"/>
      <c r="R43" s="57"/>
    </row>
    <row r="44" spans="1:18" ht="15" customHeight="1" x14ac:dyDescent="0.3">
      <c r="A44" s="116" t="s">
        <v>256</v>
      </c>
      <c r="B44" s="13">
        <v>1</v>
      </c>
      <c r="C44" s="14" t="s">
        <v>302</v>
      </c>
      <c r="D44" s="73" t="s">
        <v>31</v>
      </c>
      <c r="E44" s="21" t="s">
        <v>151</v>
      </c>
      <c r="F44" s="16">
        <v>559</v>
      </c>
      <c r="G44" s="15">
        <v>20</v>
      </c>
      <c r="H44" s="21">
        <v>8.7499999999999994E-2</v>
      </c>
      <c r="I44" s="15">
        <v>3</v>
      </c>
      <c r="J44" s="19">
        <f>G44*H44*I44</f>
        <v>5.25</v>
      </c>
      <c r="M44" s="5"/>
      <c r="N44" s="5"/>
      <c r="O44" s="5"/>
      <c r="P44" s="56"/>
      <c r="Q44" s="58"/>
      <c r="R44" s="57"/>
    </row>
    <row r="45" spans="1:18" ht="15" customHeight="1" x14ac:dyDescent="0.3">
      <c r="A45" s="116"/>
      <c r="B45" s="17">
        <v>2</v>
      </c>
      <c r="C45" s="14" t="s">
        <v>278</v>
      </c>
      <c r="D45" s="73" t="s">
        <v>84</v>
      </c>
      <c r="E45" s="21" t="s">
        <v>151</v>
      </c>
      <c r="F45" s="16">
        <v>533</v>
      </c>
      <c r="G45" s="15">
        <v>17</v>
      </c>
      <c r="H45" s="21">
        <v>8.7499999999999994E-2</v>
      </c>
      <c r="I45" s="15">
        <v>3</v>
      </c>
      <c r="J45" s="19">
        <f>G45*H45*I45</f>
        <v>4.4624999999999995</v>
      </c>
      <c r="M45" s="5"/>
      <c r="N45" s="5"/>
      <c r="O45" s="5"/>
      <c r="P45" s="56"/>
      <c r="Q45" s="58"/>
      <c r="R45" s="57"/>
    </row>
    <row r="46" spans="1:18" ht="15" customHeight="1" x14ac:dyDescent="0.3">
      <c r="A46" s="116"/>
      <c r="B46" s="18">
        <v>3</v>
      </c>
      <c r="C46" s="61"/>
      <c r="D46" s="61"/>
      <c r="E46" s="62" t="s">
        <v>151</v>
      </c>
      <c r="F46" s="17"/>
      <c r="G46" s="63"/>
      <c r="H46" s="62"/>
      <c r="I46" s="63">
        <v>3</v>
      </c>
      <c r="J46" s="64">
        <f>G46*H46*I46</f>
        <v>0</v>
      </c>
      <c r="M46" s="5"/>
      <c r="N46" s="5"/>
      <c r="O46" s="5"/>
      <c r="P46" s="56"/>
      <c r="Q46" s="58"/>
      <c r="R46" s="57"/>
    </row>
    <row r="47" spans="1:18" ht="15" customHeight="1" x14ac:dyDescent="0.3">
      <c r="H47" s="8"/>
      <c r="M47" s="5"/>
      <c r="N47" s="5"/>
      <c r="O47" s="5"/>
      <c r="P47" s="56"/>
      <c r="Q47" s="58"/>
      <c r="R47" s="57"/>
    </row>
    <row r="48" spans="1:18" ht="15" customHeight="1" x14ac:dyDescent="0.3">
      <c r="A48" s="117" t="s">
        <v>119</v>
      </c>
      <c r="B48" s="13">
        <v>1</v>
      </c>
      <c r="C48" t="s">
        <v>163</v>
      </c>
      <c r="D48" t="s">
        <v>34</v>
      </c>
      <c r="E48" s="21" t="s">
        <v>148</v>
      </c>
      <c r="F48" s="16">
        <v>701</v>
      </c>
      <c r="G48" s="15">
        <v>20</v>
      </c>
      <c r="H48" s="21">
        <v>0.17499999999999999</v>
      </c>
      <c r="I48" s="15">
        <v>3</v>
      </c>
      <c r="J48" s="19">
        <f>G48*H48*I48</f>
        <v>10.5</v>
      </c>
      <c r="M48" s="5"/>
      <c r="N48" s="5"/>
      <c r="O48" s="5"/>
      <c r="P48" s="56"/>
      <c r="Q48" s="58"/>
      <c r="R48" s="57"/>
    </row>
    <row r="49" spans="1:10" ht="15" customHeight="1" x14ac:dyDescent="0.3">
      <c r="A49" s="117"/>
      <c r="B49" s="17">
        <v>2</v>
      </c>
      <c r="C49" s="14" t="s">
        <v>79</v>
      </c>
      <c r="D49" s="14" t="s">
        <v>80</v>
      </c>
      <c r="E49" s="21" t="s">
        <v>156</v>
      </c>
      <c r="F49" s="16">
        <v>680</v>
      </c>
      <c r="G49" s="15">
        <v>17</v>
      </c>
      <c r="H49" s="21">
        <v>0.17499999999999999</v>
      </c>
      <c r="I49" s="15">
        <v>3</v>
      </c>
      <c r="J49" s="19">
        <f t="shared" ref="J49:J58" si="3">G49*H49*I49</f>
        <v>8.9249999999999989</v>
      </c>
    </row>
    <row r="50" spans="1:10" ht="15" customHeight="1" x14ac:dyDescent="0.3">
      <c r="A50" s="117"/>
      <c r="B50" s="18">
        <v>3</v>
      </c>
      <c r="C50" s="14" t="s">
        <v>73</v>
      </c>
      <c r="D50" s="14" t="s">
        <v>74</v>
      </c>
      <c r="E50" s="21" t="s">
        <v>148</v>
      </c>
      <c r="F50" s="16">
        <v>678</v>
      </c>
      <c r="G50" s="15">
        <v>14</v>
      </c>
      <c r="H50" s="21">
        <v>0.17499999999999999</v>
      </c>
      <c r="I50" s="15">
        <v>3</v>
      </c>
      <c r="J50" s="19">
        <f t="shared" si="3"/>
        <v>7.35</v>
      </c>
    </row>
    <row r="51" spans="1:10" ht="15" customHeight="1" x14ac:dyDescent="0.3">
      <c r="A51" s="117"/>
      <c r="B51" s="16">
        <v>4</v>
      </c>
      <c r="C51" s="50" t="s">
        <v>113</v>
      </c>
      <c r="D51" s="50" t="s">
        <v>88</v>
      </c>
      <c r="E51" s="21" t="s">
        <v>148</v>
      </c>
      <c r="F51" s="16">
        <v>693</v>
      </c>
      <c r="G51" s="15">
        <v>12</v>
      </c>
      <c r="H51" s="21">
        <v>0.17499999999999999</v>
      </c>
      <c r="I51" s="15">
        <v>3</v>
      </c>
      <c r="J51" s="19">
        <f t="shared" si="3"/>
        <v>6.2999999999999989</v>
      </c>
    </row>
    <row r="52" spans="1:10" ht="15" customHeight="1" x14ac:dyDescent="0.3">
      <c r="A52" s="117"/>
      <c r="B52" s="16">
        <v>5</v>
      </c>
      <c r="C52" s="14" t="s">
        <v>243</v>
      </c>
      <c r="D52" s="14" t="s">
        <v>74</v>
      </c>
      <c r="E52" s="21" t="s">
        <v>185</v>
      </c>
      <c r="F52" s="16">
        <v>670</v>
      </c>
      <c r="G52" s="15">
        <v>10</v>
      </c>
      <c r="H52" s="21">
        <v>0.17499999999999999</v>
      </c>
      <c r="I52" s="15">
        <v>3</v>
      </c>
      <c r="J52" s="19">
        <f t="shared" si="3"/>
        <v>5.25</v>
      </c>
    </row>
    <row r="53" spans="1:10" ht="15" customHeight="1" x14ac:dyDescent="0.3">
      <c r="A53" s="117"/>
      <c r="B53" s="16">
        <v>6</v>
      </c>
      <c r="C53" s="14" t="s">
        <v>226</v>
      </c>
      <c r="D53" s="14" t="s">
        <v>214</v>
      </c>
      <c r="E53" s="21" t="s">
        <v>148</v>
      </c>
      <c r="F53" s="16">
        <v>665</v>
      </c>
      <c r="G53" s="15">
        <v>9.5</v>
      </c>
      <c r="H53" s="21">
        <v>0.17499999999999999</v>
      </c>
      <c r="I53" s="15">
        <v>3</v>
      </c>
      <c r="J53" s="19">
        <f t="shared" si="3"/>
        <v>4.9874999999999998</v>
      </c>
    </row>
    <row r="54" spans="1:10" ht="15" customHeight="1" x14ac:dyDescent="0.3">
      <c r="A54" s="117"/>
      <c r="B54" s="16">
        <v>7</v>
      </c>
      <c r="C54" s="14" t="s">
        <v>267</v>
      </c>
      <c r="D54" s="14" t="s">
        <v>269</v>
      </c>
      <c r="E54" s="21" t="s">
        <v>148</v>
      </c>
      <c r="F54" s="16">
        <v>643</v>
      </c>
      <c r="G54" s="15">
        <v>9</v>
      </c>
      <c r="H54" s="21">
        <v>0.17499999999999999</v>
      </c>
      <c r="I54" s="15">
        <v>3</v>
      </c>
      <c r="J54" s="19">
        <f t="shared" si="3"/>
        <v>4.7249999999999996</v>
      </c>
    </row>
    <row r="55" spans="1:10" ht="15" customHeight="1" x14ac:dyDescent="0.3">
      <c r="A55" s="117"/>
      <c r="B55" s="16">
        <v>8</v>
      </c>
      <c r="C55" s="14" t="s">
        <v>266</v>
      </c>
      <c r="D55" s="14" t="s">
        <v>88</v>
      </c>
      <c r="E55" s="21" t="s">
        <v>148</v>
      </c>
      <c r="F55" s="16">
        <v>654</v>
      </c>
      <c r="G55" s="15">
        <v>8.5</v>
      </c>
      <c r="H55" s="21">
        <v>0.17499999999999999</v>
      </c>
      <c r="I55" s="15">
        <v>3</v>
      </c>
      <c r="J55" s="19">
        <f t="shared" si="3"/>
        <v>4.4624999999999995</v>
      </c>
    </row>
    <row r="56" spans="1:10" ht="15" customHeight="1" x14ac:dyDescent="0.3">
      <c r="A56" s="117"/>
      <c r="B56" s="16">
        <v>9</v>
      </c>
      <c r="C56" s="14" t="s">
        <v>268</v>
      </c>
      <c r="D56" s="14" t="s">
        <v>200</v>
      </c>
      <c r="E56" s="21" t="s">
        <v>148</v>
      </c>
      <c r="F56" s="16">
        <v>639</v>
      </c>
      <c r="G56" s="15">
        <v>7</v>
      </c>
      <c r="H56" s="21">
        <v>0.17499999999999999</v>
      </c>
      <c r="I56" s="15">
        <v>3</v>
      </c>
      <c r="J56" s="19">
        <f t="shared" si="3"/>
        <v>3.6749999999999998</v>
      </c>
    </row>
    <row r="57" spans="1:10" ht="15" customHeight="1" x14ac:dyDescent="0.3">
      <c r="A57" s="117"/>
      <c r="B57" s="16">
        <v>9</v>
      </c>
      <c r="C57" s="74" t="s">
        <v>224</v>
      </c>
      <c r="D57" s="14" t="s">
        <v>36</v>
      </c>
      <c r="E57" s="21" t="s">
        <v>148</v>
      </c>
      <c r="F57" s="16">
        <v>623</v>
      </c>
      <c r="G57" s="15">
        <v>7</v>
      </c>
      <c r="H57" s="21">
        <v>0.17499999999999999</v>
      </c>
      <c r="I57" s="15">
        <v>3</v>
      </c>
      <c r="J57" s="19">
        <f t="shared" si="3"/>
        <v>3.6749999999999998</v>
      </c>
    </row>
    <row r="58" spans="1:10" ht="15" customHeight="1" x14ac:dyDescent="0.3">
      <c r="A58" s="117"/>
      <c r="B58" s="16">
        <v>9</v>
      </c>
      <c r="C58" s="14" t="s">
        <v>216</v>
      </c>
      <c r="D58" s="14" t="s">
        <v>200</v>
      </c>
      <c r="E58" s="21" t="s">
        <v>148</v>
      </c>
      <c r="F58" s="16">
        <v>634</v>
      </c>
      <c r="G58" s="15">
        <v>7</v>
      </c>
      <c r="H58" s="21">
        <v>0.17499999999999999</v>
      </c>
      <c r="I58" s="15">
        <v>3</v>
      </c>
      <c r="J58" s="19">
        <f t="shared" si="3"/>
        <v>3.6749999999999998</v>
      </c>
    </row>
    <row r="59" spans="1:10" ht="15" customHeight="1" x14ac:dyDescent="0.3">
      <c r="H59" s="8"/>
    </row>
    <row r="60" spans="1:10" ht="15" customHeight="1" x14ac:dyDescent="0.3">
      <c r="A60" s="118" t="s">
        <v>186</v>
      </c>
      <c r="B60" s="13">
        <v>1</v>
      </c>
      <c r="C60" s="14" t="s">
        <v>217</v>
      </c>
      <c r="D60" s="14" t="s">
        <v>88</v>
      </c>
      <c r="E60" s="21" t="s">
        <v>185</v>
      </c>
      <c r="F60" s="16">
        <v>635</v>
      </c>
      <c r="G60" s="15">
        <v>20</v>
      </c>
      <c r="H60" s="21">
        <v>8.7499999999999994E-2</v>
      </c>
      <c r="I60" s="15">
        <v>3</v>
      </c>
      <c r="J60" s="19">
        <f>G60*H60*I60</f>
        <v>5.25</v>
      </c>
    </row>
    <row r="61" spans="1:10" ht="15" customHeight="1" x14ac:dyDescent="0.3">
      <c r="A61" s="118"/>
      <c r="B61" s="17">
        <v>2</v>
      </c>
      <c r="C61" s="14" t="s">
        <v>189</v>
      </c>
      <c r="D61" s="14" t="s">
        <v>190</v>
      </c>
      <c r="E61" s="21" t="s">
        <v>185</v>
      </c>
      <c r="F61" s="16">
        <v>573</v>
      </c>
      <c r="G61" s="15">
        <v>17</v>
      </c>
      <c r="H61" s="21">
        <v>8.7499999999999994E-2</v>
      </c>
      <c r="I61" s="15">
        <v>3</v>
      </c>
      <c r="J61" s="19">
        <f>G61*H61*I61</f>
        <v>4.4624999999999995</v>
      </c>
    </row>
    <row r="62" spans="1:10" x14ac:dyDescent="0.3">
      <c r="A62" s="118"/>
      <c r="B62" s="18">
        <v>3</v>
      </c>
      <c r="C62" s="14" t="s">
        <v>184</v>
      </c>
      <c r="D62" s="14" t="s">
        <v>200</v>
      </c>
      <c r="E62" s="21" t="s">
        <v>185</v>
      </c>
      <c r="F62" s="16">
        <v>634</v>
      </c>
      <c r="G62" s="15">
        <v>14</v>
      </c>
      <c r="H62" s="21">
        <v>8.7499999999999994E-2</v>
      </c>
      <c r="I62" s="15">
        <v>3</v>
      </c>
      <c r="J62" s="19">
        <f>G62*H62*I62</f>
        <v>3.6749999999999998</v>
      </c>
    </row>
    <row r="63" spans="1:10" x14ac:dyDescent="0.3">
      <c r="A63" s="118"/>
      <c r="B63" s="16">
        <v>4</v>
      </c>
      <c r="C63" s="14" t="s">
        <v>296</v>
      </c>
      <c r="D63" s="14" t="s">
        <v>206</v>
      </c>
      <c r="E63" s="21" t="s">
        <v>185</v>
      </c>
      <c r="F63" s="16">
        <v>637</v>
      </c>
      <c r="G63" s="15">
        <v>12</v>
      </c>
      <c r="H63" s="21">
        <v>8.7499999999999994E-2</v>
      </c>
      <c r="I63" s="15">
        <v>3</v>
      </c>
      <c r="J63" s="19">
        <f>G63*H63*I63</f>
        <v>3.1499999999999995</v>
      </c>
    </row>
    <row r="64" spans="1:10" x14ac:dyDescent="0.3">
      <c r="H64" s="8"/>
    </row>
    <row r="65" spans="1:10" x14ac:dyDescent="0.3">
      <c r="A65" s="116" t="s">
        <v>252</v>
      </c>
      <c r="B65" s="13">
        <v>1</v>
      </c>
      <c r="C65" s="36" t="s">
        <v>81</v>
      </c>
      <c r="D65" s="36" t="s">
        <v>82</v>
      </c>
      <c r="E65" s="21" t="s">
        <v>156</v>
      </c>
      <c r="F65" s="16">
        <v>678</v>
      </c>
      <c r="G65" s="15">
        <v>20</v>
      </c>
      <c r="H65" s="21">
        <v>8.7499999999999994E-2</v>
      </c>
      <c r="I65" s="15">
        <v>3</v>
      </c>
      <c r="J65" s="19">
        <f>G65*H65*I65</f>
        <v>5.25</v>
      </c>
    </row>
    <row r="66" spans="1:10" x14ac:dyDescent="0.3">
      <c r="A66" s="116"/>
      <c r="B66" s="17">
        <v>2</v>
      </c>
      <c r="C66" s="65"/>
      <c r="D66" s="65"/>
      <c r="E66" s="62" t="s">
        <v>156</v>
      </c>
      <c r="F66" s="17"/>
      <c r="G66" s="63"/>
      <c r="H66" s="62"/>
      <c r="I66" s="63">
        <v>3</v>
      </c>
      <c r="J66" s="64">
        <f>G66*H66*I66</f>
        <v>0</v>
      </c>
    </row>
    <row r="67" spans="1:10" ht="15" customHeight="1" x14ac:dyDescent="0.3">
      <c r="A67" s="116"/>
      <c r="B67" s="18">
        <v>3</v>
      </c>
      <c r="C67" s="61"/>
      <c r="D67" s="61"/>
      <c r="E67" s="62" t="s">
        <v>156</v>
      </c>
      <c r="F67" s="17"/>
      <c r="G67" s="63"/>
      <c r="H67" s="62"/>
      <c r="I67" s="63">
        <v>3</v>
      </c>
      <c r="J67" s="64">
        <f>G67*H67*I67</f>
        <v>0</v>
      </c>
    </row>
    <row r="68" spans="1:10" x14ac:dyDescent="0.3">
      <c r="A68" s="116"/>
      <c r="B68" s="16">
        <v>4</v>
      </c>
      <c r="C68" s="61"/>
      <c r="D68" s="61"/>
      <c r="E68" s="62" t="s">
        <v>156</v>
      </c>
      <c r="F68" s="17"/>
      <c r="G68" s="63"/>
      <c r="H68" s="62"/>
      <c r="I68" s="63">
        <v>3</v>
      </c>
      <c r="J68" s="64">
        <f>G68*H68*I68</f>
        <v>0</v>
      </c>
    </row>
    <row r="69" spans="1:10" x14ac:dyDescent="0.3">
      <c r="H69" s="8"/>
    </row>
    <row r="70" spans="1:10" x14ac:dyDescent="0.3">
      <c r="A70" s="116" t="s">
        <v>253</v>
      </c>
      <c r="B70" s="13">
        <v>1</v>
      </c>
      <c r="C70" s="65"/>
      <c r="D70" s="65"/>
      <c r="E70" s="62" t="s">
        <v>255</v>
      </c>
      <c r="F70" s="17"/>
      <c r="G70" s="63"/>
      <c r="H70" s="62"/>
      <c r="I70" s="63">
        <v>3</v>
      </c>
      <c r="J70" s="64">
        <f>G70*H70*I70</f>
        <v>0</v>
      </c>
    </row>
    <row r="71" spans="1:10" x14ac:dyDescent="0.3">
      <c r="A71" s="116"/>
      <c r="B71" s="17">
        <v>2</v>
      </c>
      <c r="C71" s="65"/>
      <c r="D71" s="65"/>
      <c r="E71" s="62" t="s">
        <v>255</v>
      </c>
      <c r="F71" s="17"/>
      <c r="G71" s="63"/>
      <c r="H71" s="62"/>
      <c r="I71" s="63">
        <v>3</v>
      </c>
      <c r="J71" s="64">
        <f>G71*H71*I71</f>
        <v>0</v>
      </c>
    </row>
    <row r="72" spans="1:10" ht="15" customHeight="1" x14ac:dyDescent="0.3">
      <c r="A72" s="116"/>
      <c r="B72" s="18">
        <v>3</v>
      </c>
      <c r="C72" s="61"/>
      <c r="D72" s="61"/>
      <c r="E72" s="62" t="s">
        <v>255</v>
      </c>
      <c r="F72" s="17"/>
      <c r="G72" s="63"/>
      <c r="H72" s="62"/>
      <c r="I72" s="63">
        <v>3</v>
      </c>
      <c r="J72" s="64">
        <f>G72*H72*I72</f>
        <v>0</v>
      </c>
    </row>
    <row r="73" spans="1:10" x14ac:dyDescent="0.3">
      <c r="A73" s="116"/>
      <c r="B73" s="16">
        <v>4</v>
      </c>
      <c r="C73" s="61"/>
      <c r="D73" s="61"/>
      <c r="E73" s="62" t="s">
        <v>255</v>
      </c>
      <c r="F73" s="17"/>
      <c r="G73" s="63"/>
      <c r="H73" s="62"/>
      <c r="I73" s="63">
        <v>3</v>
      </c>
      <c r="J73" s="64">
        <f>G73*H73*I73</f>
        <v>0</v>
      </c>
    </row>
    <row r="74" spans="1:10" x14ac:dyDescent="0.3">
      <c r="H74" s="8"/>
    </row>
    <row r="75" spans="1:10" x14ac:dyDescent="0.3">
      <c r="A75" s="116" t="s">
        <v>228</v>
      </c>
      <c r="B75" s="13">
        <v>1</v>
      </c>
      <c r="C75" s="14" t="s">
        <v>72</v>
      </c>
      <c r="D75" s="14" t="s">
        <v>36</v>
      </c>
      <c r="E75" s="21" t="s">
        <v>162</v>
      </c>
      <c r="F75" s="16">
        <v>679</v>
      </c>
      <c r="G75" s="15">
        <v>20</v>
      </c>
      <c r="H75" s="21">
        <v>8.7499999999999994E-2</v>
      </c>
      <c r="I75" s="15">
        <v>3</v>
      </c>
      <c r="J75" s="19">
        <f>G75*H75*I75</f>
        <v>5.25</v>
      </c>
    </row>
    <row r="76" spans="1:10" ht="15" customHeight="1" x14ac:dyDescent="0.3">
      <c r="A76" s="116"/>
      <c r="B76" s="17">
        <v>2</v>
      </c>
      <c r="C76" s="14" t="s">
        <v>121</v>
      </c>
      <c r="D76" s="14" t="s">
        <v>200</v>
      </c>
      <c r="E76" s="21" t="s">
        <v>162</v>
      </c>
      <c r="F76" s="16">
        <v>633</v>
      </c>
      <c r="G76" s="15">
        <v>17</v>
      </c>
      <c r="H76" s="21">
        <v>8.7499999999999994E-2</v>
      </c>
      <c r="I76" s="15">
        <v>3</v>
      </c>
      <c r="J76" s="19">
        <f>G76*H76*I76</f>
        <v>4.4624999999999995</v>
      </c>
    </row>
    <row r="77" spans="1:10" ht="15" customHeight="1" x14ac:dyDescent="0.3">
      <c r="A77" s="116"/>
      <c r="B77" s="18">
        <v>3</v>
      </c>
      <c r="C77" s="14" t="s">
        <v>271</v>
      </c>
      <c r="D77" s="14" t="s">
        <v>166</v>
      </c>
      <c r="E77" s="21" t="s">
        <v>162</v>
      </c>
      <c r="F77" s="16">
        <v>638</v>
      </c>
      <c r="G77" s="15">
        <v>14</v>
      </c>
      <c r="H77" s="21">
        <v>8.7499999999999994E-2</v>
      </c>
      <c r="I77" s="15">
        <v>3</v>
      </c>
      <c r="J77" s="19">
        <f>G77*H77*I77</f>
        <v>3.6749999999999998</v>
      </c>
    </row>
    <row r="78" spans="1:10" ht="15" customHeight="1" x14ac:dyDescent="0.3">
      <c r="A78" s="116"/>
      <c r="B78" s="16">
        <v>4</v>
      </c>
      <c r="C78" s="14" t="s">
        <v>91</v>
      </c>
      <c r="D78" s="14" t="s">
        <v>74</v>
      </c>
      <c r="E78" s="21" t="s">
        <v>162</v>
      </c>
      <c r="F78" s="16">
        <v>609</v>
      </c>
      <c r="G78" s="15">
        <v>12</v>
      </c>
      <c r="H78" s="21">
        <v>8.7499999999999994E-2</v>
      </c>
      <c r="I78" s="15">
        <v>3</v>
      </c>
      <c r="J78" s="19">
        <f>G78*H78*I78</f>
        <v>3.1499999999999995</v>
      </c>
    </row>
    <row r="79" spans="1:10" x14ac:dyDescent="0.3">
      <c r="H79" s="8"/>
    </row>
    <row r="80" spans="1:10" x14ac:dyDescent="0.3">
      <c r="A80" s="116" t="s">
        <v>227</v>
      </c>
      <c r="B80" s="13">
        <v>1</v>
      </c>
      <c r="C80" s="14" t="s">
        <v>218</v>
      </c>
      <c r="D80" s="14" t="s">
        <v>36</v>
      </c>
      <c r="E80" s="21" t="s">
        <v>229</v>
      </c>
      <c r="F80" s="16">
        <v>651</v>
      </c>
      <c r="G80" s="15">
        <v>20</v>
      </c>
      <c r="H80" s="21">
        <v>8.7499999999999994E-2</v>
      </c>
      <c r="I80" s="15">
        <v>3</v>
      </c>
      <c r="J80" s="19">
        <f>G80*H80*I80</f>
        <v>5.25</v>
      </c>
    </row>
    <row r="81" spans="1:10" x14ac:dyDescent="0.3">
      <c r="A81" s="116"/>
      <c r="B81" s="17">
        <v>2</v>
      </c>
      <c r="C81" s="14" t="s">
        <v>270</v>
      </c>
      <c r="D81" s="14" t="s">
        <v>191</v>
      </c>
      <c r="E81" s="21" t="s">
        <v>229</v>
      </c>
      <c r="F81" s="16">
        <v>549</v>
      </c>
      <c r="G81" s="15">
        <v>17</v>
      </c>
      <c r="H81" s="21">
        <v>8.7499999999999994E-2</v>
      </c>
      <c r="I81" s="15">
        <v>3</v>
      </c>
      <c r="J81" s="19">
        <f>G81*H81*I81</f>
        <v>4.4624999999999995</v>
      </c>
    </row>
    <row r="82" spans="1:10" x14ac:dyDescent="0.3">
      <c r="A82" s="116"/>
      <c r="B82" s="18">
        <v>3</v>
      </c>
      <c r="C82" s="61"/>
      <c r="D82" s="61"/>
      <c r="E82" s="62" t="s">
        <v>229</v>
      </c>
      <c r="F82" s="17"/>
      <c r="G82" s="63"/>
      <c r="H82" s="62"/>
      <c r="I82" s="63">
        <v>3</v>
      </c>
      <c r="J82" s="64">
        <f>G82*H82*I82</f>
        <v>0</v>
      </c>
    </row>
    <row r="83" spans="1:10" x14ac:dyDescent="0.3">
      <c r="A83" s="116"/>
      <c r="B83" s="16">
        <v>4</v>
      </c>
      <c r="C83" s="61"/>
      <c r="D83" s="61"/>
      <c r="E83" s="62" t="s">
        <v>229</v>
      </c>
      <c r="F83" s="17"/>
      <c r="G83" s="63"/>
      <c r="H83" s="62"/>
      <c r="I83" s="63">
        <v>3</v>
      </c>
      <c r="J83" s="64">
        <f>G83*H83*I83</f>
        <v>0</v>
      </c>
    </row>
    <row r="84" spans="1:10" x14ac:dyDescent="0.3">
      <c r="H84" s="8"/>
    </row>
    <row r="85" spans="1:10" x14ac:dyDescent="0.3">
      <c r="A85" s="115" t="s">
        <v>118</v>
      </c>
      <c r="B85" s="13">
        <v>1</v>
      </c>
      <c r="C85" s="14" t="s">
        <v>77</v>
      </c>
      <c r="D85" s="14" t="s">
        <v>84</v>
      </c>
      <c r="E85" s="21" t="s">
        <v>153</v>
      </c>
      <c r="F85" s="16">
        <v>623</v>
      </c>
      <c r="G85" s="15">
        <v>20</v>
      </c>
      <c r="H85" s="21">
        <v>8.7499999999999994E-2</v>
      </c>
      <c r="I85" s="15">
        <v>3</v>
      </c>
      <c r="J85" s="19">
        <f>G85*H85*I85</f>
        <v>5.25</v>
      </c>
    </row>
    <row r="86" spans="1:10" x14ac:dyDescent="0.3">
      <c r="A86" s="115"/>
      <c r="B86" s="17">
        <v>2</v>
      </c>
      <c r="C86" s="14" t="s">
        <v>87</v>
      </c>
      <c r="D86" s="14" t="s">
        <v>88</v>
      </c>
      <c r="E86" s="21" t="s">
        <v>153</v>
      </c>
      <c r="F86" s="16">
        <v>477</v>
      </c>
      <c r="G86" s="15">
        <v>17</v>
      </c>
      <c r="H86" s="21">
        <v>8.7499999999999994E-2</v>
      </c>
      <c r="I86" s="15">
        <v>3</v>
      </c>
      <c r="J86" s="19">
        <f>G86*H86*I86</f>
        <v>4.4624999999999995</v>
      </c>
    </row>
    <row r="87" spans="1:10" x14ac:dyDescent="0.3">
      <c r="A87" s="115"/>
      <c r="B87" s="18">
        <v>3</v>
      </c>
      <c r="C87" s="14" t="s">
        <v>182</v>
      </c>
      <c r="D87" s="14" t="s">
        <v>55</v>
      </c>
      <c r="E87" s="21" t="s">
        <v>153</v>
      </c>
      <c r="F87" s="16">
        <v>415</v>
      </c>
      <c r="G87" s="15">
        <v>14</v>
      </c>
      <c r="H87" s="21">
        <v>8.7499999999999994E-2</v>
      </c>
      <c r="I87" s="15">
        <v>3</v>
      </c>
      <c r="J87" s="19">
        <f>G87*H87*I87</f>
        <v>3.6749999999999998</v>
      </c>
    </row>
    <row r="88" spans="1:10" x14ac:dyDescent="0.3">
      <c r="A88" s="115"/>
      <c r="B88" s="16"/>
      <c r="C88" s="14" t="s">
        <v>261</v>
      </c>
      <c r="D88" s="14" t="s">
        <v>262</v>
      </c>
      <c r="E88" s="21" t="s">
        <v>153</v>
      </c>
      <c r="F88" s="16">
        <v>506</v>
      </c>
      <c r="G88" s="15">
        <v>12</v>
      </c>
      <c r="H88" s="21">
        <v>8.7499999999999994E-2</v>
      </c>
      <c r="I88" s="15">
        <v>3</v>
      </c>
      <c r="J88" s="19">
        <f>G88*H88*I88</f>
        <v>3.1499999999999995</v>
      </c>
    </row>
    <row r="89" spans="1:10" x14ac:dyDescent="0.3">
      <c r="H89" s="8"/>
    </row>
    <row r="90" spans="1:10" x14ac:dyDescent="0.3">
      <c r="A90" s="115" t="s">
        <v>254</v>
      </c>
      <c r="B90" s="13">
        <v>1</v>
      </c>
      <c r="C90" s="59" t="s">
        <v>205</v>
      </c>
      <c r="D90" s="14" t="s">
        <v>206</v>
      </c>
      <c r="E90" s="21" t="s">
        <v>207</v>
      </c>
      <c r="F90" s="16">
        <v>524</v>
      </c>
      <c r="G90" s="15">
        <v>20</v>
      </c>
      <c r="H90" s="21">
        <v>8.7499999999999994E-2</v>
      </c>
      <c r="I90" s="15">
        <v>3</v>
      </c>
      <c r="J90" s="19">
        <f>G90*H90*I90</f>
        <v>5.25</v>
      </c>
    </row>
    <row r="91" spans="1:10" x14ac:dyDescent="0.3">
      <c r="A91" s="115"/>
      <c r="B91" s="17">
        <v>2</v>
      </c>
      <c r="C91" s="59" t="s">
        <v>263</v>
      </c>
      <c r="D91" s="14" t="s">
        <v>264</v>
      </c>
      <c r="E91" s="21" t="s">
        <v>207</v>
      </c>
      <c r="F91" s="16">
        <v>397</v>
      </c>
      <c r="G91" s="15">
        <v>17</v>
      </c>
      <c r="H91" s="21">
        <v>8.7499999999999994E-2</v>
      </c>
      <c r="I91" s="15">
        <v>3</v>
      </c>
      <c r="J91" s="19">
        <f>G91*H91*I91</f>
        <v>4.4624999999999995</v>
      </c>
    </row>
    <row r="92" spans="1:10" x14ac:dyDescent="0.3">
      <c r="A92" s="115"/>
      <c r="B92" s="18">
        <v>3</v>
      </c>
      <c r="C92" s="61"/>
      <c r="D92" s="61"/>
      <c r="E92" s="62" t="s">
        <v>207</v>
      </c>
      <c r="F92" s="17"/>
      <c r="G92" s="63"/>
      <c r="H92" s="62"/>
      <c r="I92" s="63">
        <v>3</v>
      </c>
      <c r="J92" s="64">
        <f>G92*H92*I92</f>
        <v>0</v>
      </c>
    </row>
    <row r="93" spans="1:10" x14ac:dyDescent="0.3">
      <c r="A93" s="115"/>
      <c r="B93" s="16"/>
      <c r="C93" s="61"/>
      <c r="D93" s="61"/>
      <c r="E93" s="62" t="s">
        <v>207</v>
      </c>
      <c r="F93" s="17"/>
      <c r="G93" s="63"/>
      <c r="H93" s="62"/>
      <c r="I93" s="63">
        <v>3</v>
      </c>
      <c r="J93" s="64">
        <f>G93*H93*I93</f>
        <v>0</v>
      </c>
    </row>
    <row r="94" spans="1:10" x14ac:dyDescent="0.3">
      <c r="H94" s="8"/>
    </row>
    <row r="95" spans="1:10" x14ac:dyDescent="0.3">
      <c r="A95" s="116" t="s">
        <v>208</v>
      </c>
      <c r="B95" s="13">
        <v>1</v>
      </c>
      <c r="C95" s="14" t="s">
        <v>239</v>
      </c>
      <c r="D95" s="14" t="s">
        <v>300</v>
      </c>
      <c r="E95" s="21" t="s">
        <v>209</v>
      </c>
      <c r="F95" s="16">
        <v>495</v>
      </c>
      <c r="G95" s="15">
        <v>20</v>
      </c>
      <c r="H95" s="21">
        <v>8.7499999999999994E-2</v>
      </c>
      <c r="I95" s="15">
        <v>3</v>
      </c>
      <c r="J95" s="19">
        <f>G95*H95*I95</f>
        <v>5.25</v>
      </c>
    </row>
    <row r="96" spans="1:10" x14ac:dyDescent="0.3">
      <c r="A96" s="116"/>
      <c r="B96" s="17">
        <v>2</v>
      </c>
      <c r="C96" s="14" t="s">
        <v>236</v>
      </c>
      <c r="D96" s="14" t="s">
        <v>37</v>
      </c>
      <c r="E96" s="21" t="s">
        <v>209</v>
      </c>
      <c r="F96" s="16">
        <v>460</v>
      </c>
      <c r="G96" s="15">
        <v>17</v>
      </c>
      <c r="H96" s="21">
        <v>8.7499999999999994E-2</v>
      </c>
      <c r="I96" s="15">
        <v>3</v>
      </c>
      <c r="J96" s="19">
        <f>G96*H96*I96</f>
        <v>4.4624999999999995</v>
      </c>
    </row>
    <row r="97" spans="1:10" x14ac:dyDescent="0.3">
      <c r="A97" s="116"/>
      <c r="B97" s="18">
        <v>3</v>
      </c>
      <c r="C97" s="14" t="s">
        <v>210</v>
      </c>
      <c r="D97" s="14" t="s">
        <v>34</v>
      </c>
      <c r="E97" s="21" t="s">
        <v>209</v>
      </c>
      <c r="F97" s="16">
        <v>454</v>
      </c>
      <c r="G97" s="15">
        <v>14</v>
      </c>
      <c r="H97" s="21">
        <v>8.7499999999999994E-2</v>
      </c>
      <c r="I97" s="15">
        <v>3</v>
      </c>
      <c r="J97" s="19">
        <f>G97*H97*I97</f>
        <v>3.6749999999999998</v>
      </c>
    </row>
    <row r="98" spans="1:10" x14ac:dyDescent="0.3">
      <c r="H98" s="8"/>
    </row>
    <row r="99" spans="1:10" x14ac:dyDescent="0.3">
      <c r="A99" s="116" t="s">
        <v>241</v>
      </c>
      <c r="B99" s="13">
        <v>1</v>
      </c>
      <c r="C99" s="61"/>
      <c r="D99" s="61"/>
      <c r="E99" s="62" t="s">
        <v>240</v>
      </c>
      <c r="F99" s="17"/>
      <c r="G99" s="63"/>
      <c r="H99" s="62"/>
      <c r="I99" s="63">
        <v>3</v>
      </c>
      <c r="J99" s="64">
        <f>G99*H99*I99</f>
        <v>0</v>
      </c>
    </row>
    <row r="100" spans="1:10" x14ac:dyDescent="0.3">
      <c r="A100" s="116"/>
      <c r="B100" s="17">
        <v>2</v>
      </c>
      <c r="C100" s="61"/>
      <c r="D100" s="61"/>
      <c r="E100" s="62" t="s">
        <v>240</v>
      </c>
      <c r="F100" s="17"/>
      <c r="G100" s="63"/>
      <c r="H100" s="62"/>
      <c r="I100" s="63">
        <v>3</v>
      </c>
      <c r="J100" s="64">
        <f>G100*H100*I100</f>
        <v>0</v>
      </c>
    </row>
    <row r="101" spans="1:10" x14ac:dyDescent="0.3">
      <c r="A101" s="116"/>
      <c r="B101" s="18">
        <v>3</v>
      </c>
      <c r="C101" s="61"/>
      <c r="D101" s="61"/>
      <c r="E101" s="62" t="s">
        <v>240</v>
      </c>
      <c r="F101" s="17"/>
      <c r="G101" s="63"/>
      <c r="H101" s="62"/>
      <c r="I101" s="63">
        <v>3</v>
      </c>
      <c r="J101" s="64">
        <f>G101*H101*I101</f>
        <v>0</v>
      </c>
    </row>
  </sheetData>
  <mergeCells count="16">
    <mergeCell ref="A44:A46"/>
    <mergeCell ref="A3:A14"/>
    <mergeCell ref="A16:A19"/>
    <mergeCell ref="A21:A26"/>
    <mergeCell ref="A28:A31"/>
    <mergeCell ref="A33:A42"/>
    <mergeCell ref="A85:A88"/>
    <mergeCell ref="A90:A93"/>
    <mergeCell ref="A95:A97"/>
    <mergeCell ref="A99:A101"/>
    <mergeCell ref="A48:A58"/>
    <mergeCell ref="A60:A63"/>
    <mergeCell ref="A65:A68"/>
    <mergeCell ref="A70:A73"/>
    <mergeCell ref="A75:A78"/>
    <mergeCell ref="A80:A83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Összesítés Rangsor szűk</vt:lpstr>
      <vt:lpstr>Összesítés Rangsor</vt:lpstr>
      <vt:lpstr>MISZ - PÁLYA évadnyitó 2023</vt:lpstr>
      <vt:lpstr>MISZ - MALÉV Kupa 2023 CEC II</vt:lpstr>
      <vt:lpstr>MISZ - DEBRECEN 2023</vt:lpstr>
      <vt:lpstr> XV Palota kupa BP 2023</vt:lpstr>
      <vt:lpstr>REG - KAPOSVÁR 2023</vt:lpstr>
      <vt:lpstr>REG - BORSOD kupa 2023</vt:lpstr>
      <vt:lpstr>2023 OB</vt:lpstr>
      <vt:lpstr>CEC I</vt:lpstr>
      <vt:lpstr>CEC III</vt:lpstr>
      <vt:lpstr>CEC IV</vt:lpstr>
      <vt:lpstr>CEC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Wenger</dc:creator>
  <cp:lastModifiedBy>Timi</cp:lastModifiedBy>
  <cp:lastPrinted>2021-11-09T09:26:39Z</cp:lastPrinted>
  <dcterms:created xsi:type="dcterms:W3CDTF">2021-10-20T07:30:25Z</dcterms:created>
  <dcterms:modified xsi:type="dcterms:W3CDTF">2023-11-14T13:45:13Z</dcterms:modified>
</cp:coreProperties>
</file>